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tions" sheetId="1" r:id="rId3"/>
    <sheet state="visible" name="To-do" sheetId="2" r:id="rId4"/>
    <sheet state="visible" name="Coordination" sheetId="3" r:id="rId5"/>
    <sheet state="visible" name="Schedule" sheetId="4" r:id="rId6"/>
    <sheet state="visible" name="Budget estimator" sheetId="5" r:id="rId7"/>
    <sheet state="visible" name="Detailed budget" sheetId="6" r:id="rId8"/>
    <sheet state="visible" name="Guest list" sheetId="7" r:id="rId9"/>
    <sheet state="visible" name="Invitations" sheetId="8" r:id="rId10"/>
    <sheet state="visible" name="Seating chart" sheetId="9" r:id="rId11"/>
    <sheet state="visible" name="Gifts" sheetId="10" r:id="rId12"/>
    <sheet state="visible" name="Venue" sheetId="11" r:id="rId13"/>
    <sheet state="visible" name="Hotel" sheetId="12" r:id="rId14"/>
    <sheet state="visible" name="Attire" sheetId="13" r:id="rId15"/>
    <sheet state="visible" name="Hair &amp; makeup" sheetId="14" r:id="rId16"/>
    <sheet state="visible" name="Flowers" sheetId="15" r:id="rId17"/>
    <sheet state="visible" name="Cake" sheetId="16" r:id="rId18"/>
    <sheet state="visible" name="Caterer" sheetId="17" r:id="rId19"/>
    <sheet state="visible" name="Photographer" sheetId="18" r:id="rId20"/>
    <sheet state="visible" name="Videographer" sheetId="19" r:id="rId21"/>
    <sheet state="visible" name="Entertainment" sheetId="20" r:id="rId22"/>
    <sheet state="visible" name="Music" sheetId="21" r:id="rId23"/>
  </sheets>
  <definedNames>
    <definedName localSheetId="7" name="TotalPlacecards">Invitations!$E$4</definedName>
    <definedName localSheetId="15" name="TotalSlices">Cake!$D$3</definedName>
    <definedName localSheetId="7" name="TotalThankyous">Invitations!$H$3</definedName>
    <definedName localSheetId="7" name="TotalRSVPs">Invitations!$E$3</definedName>
    <definedName localSheetId="7" name="TotalPrograms">Invitations!$C$4</definedName>
    <definedName localSheetId="14" name="TotalBoutineers">Flowers!$C$4</definedName>
    <definedName localSheetId="13" name="AdditionalPeople">'Hair &amp; makeup'!$C$4</definedName>
    <definedName localSheetId="13" name="Brides">'Hair &amp; makeup'!$C$3</definedName>
    <definedName localSheetId="7" name="TotalInvitations">Invitations!$C$3</definedName>
    <definedName localSheetId="14" name="TotalBouquets">Flowers!$C$3</definedName>
    <definedName name="TotalBudget">'Budget estimator'!$C$5</definedName>
    <definedName localSheetId="13" name="HairHours">'Hair &amp; makeup'!$E$3</definedName>
    <definedName localSheetId="16" name="DinnerGuests">Caterer!$D$3</definedName>
    <definedName hidden="1" localSheetId="1" name="_xlnm._FilterDatabase">'To-do'!$B$5:$E$50</definedName>
    <definedName hidden="1" localSheetId="6" name="_xlnm._FilterDatabase">'Guest list'!$B$5:$R$150</definedName>
  </definedNames>
  <calcPr/>
</workbook>
</file>

<file path=xl/sharedStrings.xml><?xml version="1.0" encoding="utf-8"?>
<sst xmlns="http://schemas.openxmlformats.org/spreadsheetml/2006/main" count="499" uniqueCount="280">
  <si>
    <t>To-do list</t>
  </si>
  <si>
    <t>Wedding Planner</t>
  </si>
  <si>
    <t>Coordination</t>
  </si>
  <si>
    <t>To do</t>
  </si>
  <si>
    <t>NAMES</t>
  </si>
  <si>
    <t>Due date</t>
  </si>
  <si>
    <t>Progress</t>
  </si>
  <si>
    <t>Notes</t>
  </si>
  <si>
    <t>List roles that can be done by friends or professionals, such as a wedding coordinator, officiant, or MC.</t>
  </si>
  <si>
    <t>Name</t>
  </si>
  <si>
    <t>Role</t>
  </si>
  <si>
    <t>Phone #</t>
  </si>
  <si>
    <t>Email</t>
  </si>
  <si>
    <t>Website</t>
  </si>
  <si>
    <t>Cost</t>
  </si>
  <si>
    <t xml:space="preserve">DATE: </t>
  </si>
  <si>
    <t>Find your perfect partner</t>
  </si>
  <si>
    <t>First Last</t>
  </si>
  <si>
    <t>Wedding coordinator</t>
  </si>
  <si>
    <t>GROOM</t>
  </si>
  <si>
    <t>123-456-7890</t>
  </si>
  <si>
    <t>email@email.com</t>
  </si>
  <si>
    <t>website.com</t>
  </si>
  <si>
    <t>BRIDE</t>
  </si>
  <si>
    <t>Done</t>
  </si>
  <si>
    <t xml:space="preserve">TIME: </t>
  </si>
  <si>
    <t>Change the formatting of 'Done' items under the 'Format &gt; Conditional formatting...' menu on the web.</t>
  </si>
  <si>
    <t>NAME:</t>
  </si>
  <si>
    <t>Start entering guest list</t>
  </si>
  <si>
    <t>Today</t>
  </si>
  <si>
    <t>In progress</t>
  </si>
  <si>
    <t>You can add or remove 'Progress' options under the 'Data &gt; Validation...' menu on the web.</t>
  </si>
  <si>
    <t>Fill out budget planning &amp; tracking estimates</t>
  </si>
  <si>
    <t>Not started</t>
  </si>
  <si>
    <t>Collect addresses for invitations</t>
  </si>
  <si>
    <t>LOCATION:</t>
  </si>
  <si>
    <t>CONTACT PERSON:</t>
  </si>
  <si>
    <t xml:space="preserve">NUMBER (Cell): </t>
  </si>
  <si>
    <t xml:space="preserve">BEST MAN: </t>
  </si>
  <si>
    <t>Create a wedding website for guests</t>
  </si>
  <si>
    <t>MAID OF HONOR:</t>
  </si>
  <si>
    <t>Interview photographers</t>
  </si>
  <si>
    <t>Pick out caterer</t>
  </si>
  <si>
    <t>Next month</t>
  </si>
  <si>
    <t>Pick out reception location</t>
  </si>
  <si>
    <t xml:space="preserve">NAME: </t>
  </si>
  <si>
    <t>GROOMS MEN</t>
  </si>
  <si>
    <t>BRIDES MAIDS</t>
  </si>
  <si>
    <t>NOTE</t>
  </si>
  <si>
    <t xml:space="preserve">PLEASE LIST ALL INVOLVE IN WEDDING PARTY FOR RECEPTION! </t>
  </si>
  <si>
    <t>Wedding day schedule</t>
  </si>
  <si>
    <t>Time</t>
  </si>
  <si>
    <t>Item</t>
  </si>
  <si>
    <t>Congratulations, and have fun planning your big day!</t>
  </si>
  <si>
    <t>12:00 PM</t>
  </si>
  <si>
    <t>PARENTS</t>
  </si>
  <si>
    <t>RINGS</t>
  </si>
  <si>
    <t>FLOWERS</t>
  </si>
  <si>
    <t>Budget estimator</t>
  </si>
  <si>
    <t>Enter your estimates for each category below. You can add, remove, or customize any categories that don't apply.</t>
  </si>
  <si>
    <t>Totals will be calculated for you automatically. 'Actual' amounts are pulled from the 'Detailed budget' tab.</t>
  </si>
  <si>
    <t>Total budget:</t>
  </si>
  <si>
    <t>Estimate</t>
  </si>
  <si>
    <t>Actual</t>
  </si>
  <si>
    <t>% of budget</t>
  </si>
  <si>
    <t>Totals</t>
  </si>
  <si>
    <t>Detailed budget</t>
  </si>
  <si>
    <t>After filling out the 'Budget estimator' tab, plan and track a more detailed breakdown by filling out the 'Estimated' and 'Actual' amounts here.
The 'Planned budget' , 'Estimated total', and 'Actual total' will automatically calculate for you.</t>
  </si>
  <si>
    <t>Ceremony</t>
  </si>
  <si>
    <t>Estimated</t>
  </si>
  <si>
    <t>Decorations/accessories</t>
  </si>
  <si>
    <t>Reception</t>
  </si>
  <si>
    <t>Location fee</t>
  </si>
  <si>
    <t>Printed materials</t>
  </si>
  <si>
    <t>Guest list</t>
  </si>
  <si>
    <t>Gifts/favors</t>
  </si>
  <si>
    <t>Venue</t>
  </si>
  <si>
    <t>Customize your guest list by adding new columns and rows. You can relabel or delete any sections you don't need.</t>
  </si>
  <si>
    <t>Attire</t>
  </si>
  <si>
    <t>Planned budget</t>
  </si>
  <si>
    <t>Rings</t>
  </si>
  <si>
    <t>Estimated total</t>
  </si>
  <si>
    <t>Actual total</t>
  </si>
  <si>
    <t>Hair &amp; makeup</t>
  </si>
  <si>
    <t>CONTACT INFO</t>
  </si>
  <si>
    <t>Flowers</t>
  </si>
  <si>
    <t>INVITATIONS</t>
  </si>
  <si>
    <t>Cake</t>
  </si>
  <si>
    <t>Caterer &amp; drinks</t>
  </si>
  <si>
    <t>WEDDING</t>
  </si>
  <si>
    <t>REHEARSAL</t>
  </si>
  <si>
    <t>Photography</t>
  </si>
  <si>
    <t>DETAILS</t>
  </si>
  <si>
    <t>Decorations</t>
  </si>
  <si>
    <t>Parking/transportation</t>
  </si>
  <si>
    <t>Entertainment</t>
  </si>
  <si>
    <t>First Name(s)</t>
  </si>
  <si>
    <t>Misc</t>
  </si>
  <si>
    <t>Last Name(s)</t>
  </si>
  <si>
    <t>Save-the-dates</t>
  </si>
  <si>
    <t>Invitations</t>
  </si>
  <si>
    <t>Wedding programs</t>
  </si>
  <si>
    <t>Address</t>
  </si>
  <si>
    <t>Invited by...</t>
  </si>
  <si>
    <t>Attendant gifts</t>
  </si>
  <si>
    <t>Favors</t>
  </si>
  <si>
    <t>Parent gifts</t>
  </si>
  <si>
    <t>Save the date</t>
  </si>
  <si>
    <t>Invitation</t>
  </si>
  <si>
    <t>Addt'l costs</t>
  </si>
  <si>
    <t>Custom category 1</t>
  </si>
  <si>
    <t>Custom category 2</t>
  </si>
  <si>
    <t>Response</t>
  </si>
  <si>
    <t>Wedding attire</t>
  </si>
  <si>
    <t>Attending</t>
  </si>
  <si>
    <t>Alterations</t>
  </si>
  <si>
    <t>Children</t>
  </si>
  <si>
    <t># Invited</t>
  </si>
  <si>
    <t>Going</t>
  </si>
  <si>
    <t>Custom category 3</t>
  </si>
  <si>
    <t>Dietary restrictions</t>
  </si>
  <si>
    <t>Table #</t>
  </si>
  <si>
    <t>Gift description</t>
  </si>
  <si>
    <t>Thank-you sent?</t>
  </si>
  <si>
    <t xml:space="preserve"> Notes</t>
  </si>
  <si>
    <t>Custom category 4</t>
  </si>
  <si>
    <t>Wedding rings</t>
  </si>
  <si>
    <t>First name</t>
  </si>
  <si>
    <t>Last name</t>
  </si>
  <si>
    <t>111 Address Way 
New York, NY 11201</t>
  </si>
  <si>
    <t>Sent</t>
  </si>
  <si>
    <t>Hair/makeup</t>
  </si>
  <si>
    <t>Maybe</t>
  </si>
  <si>
    <t>Bouquets</t>
  </si>
  <si>
    <t>Vegetarian</t>
  </si>
  <si>
    <t>Decorations/centerpieces</t>
  </si>
  <si>
    <t xml:space="preserve"> Additional notes</t>
  </si>
  <si>
    <t>Cake + cutting fee</t>
  </si>
  <si>
    <t>Food + servers</t>
  </si>
  <si>
    <t>Drinks + bartenders</t>
  </si>
  <si>
    <t>Photographer</t>
  </si>
  <si>
    <t>Videographer</t>
  </si>
  <si>
    <t>Extra prints</t>
  </si>
  <si>
    <t xml:space="preserve">Ceremony </t>
  </si>
  <si>
    <t xml:space="preserve">
Change the total number of invitations, cards and programs to the left.
Next, enter the cost per item in the table below. 
Total costs will automatically be calculated for you.</t>
  </si>
  <si>
    <t># of invitations:</t>
  </si>
  <si>
    <t>Coordinator</t>
  </si>
  <si>
    <t>Misc. items</t>
  </si>
  <si>
    <t># of RSVP cards:</t>
  </si>
  <si>
    <t># of thank-yous:</t>
  </si>
  <si>
    <t># of programs:</t>
  </si>
  <si>
    <t># of placecards:</t>
  </si>
  <si>
    <t xml:space="preserve">Phone </t>
  </si>
  <si>
    <t>RSVP card</t>
  </si>
  <si>
    <t>Thank-you</t>
  </si>
  <si>
    <t>Program</t>
  </si>
  <si>
    <t>Placecard</t>
  </si>
  <si>
    <t>Total cost</t>
  </si>
  <si>
    <t>Stationery Inc.</t>
  </si>
  <si>
    <t>Seating chart</t>
  </si>
  <si>
    <t>After filling in your guests' names, the total number of people at each table will be displayed to the right in cell J3.</t>
  </si>
  <si>
    <t>Total guests:</t>
  </si>
  <si>
    <t>Head Table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</si>
  <si>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</si>
  <si>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</si>
  <si>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</si>
  <si>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</si>
  <si>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</si>
  <si>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</si>
  <si>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</si>
  <si>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</si>
  <si>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Person 1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</si>
  <si>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</si>
  <si>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</si>
  <si>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</si>
  <si>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</si>
  <si>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</si>
  <si>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</si>
  <si>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</si>
  <si>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</si>
  <si>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</si>
  <si>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Gifts</t>
  </si>
  <si>
    <t>List possible favors for guests and gifts for the wedding party.</t>
  </si>
  <si>
    <t xml:space="preserve"> Name</t>
  </si>
  <si>
    <t>Phone</t>
  </si>
  <si>
    <t># of gifts</t>
  </si>
  <si>
    <t>List possible venues for the wedding.</t>
  </si>
  <si>
    <t>Cost (per gift)</t>
  </si>
  <si>
    <t>Total</t>
  </si>
  <si>
    <t>Contact name</t>
  </si>
  <si>
    <t>Capacity</t>
  </si>
  <si>
    <t># of hrs</t>
  </si>
  <si>
    <t>Room cost</t>
  </si>
  <si>
    <t>Cost/person</t>
  </si>
  <si>
    <t>Food/drink min.</t>
  </si>
  <si>
    <t>Venue name</t>
  </si>
  <si>
    <t>FAVORS</t>
  </si>
  <si>
    <t>111 First St., New York, NY 10011</t>
  </si>
  <si>
    <t>Store #1</t>
  </si>
  <si>
    <t>111-111-1111</t>
  </si>
  <si>
    <t>Description</t>
  </si>
  <si>
    <t>Store #2</t>
  </si>
  <si>
    <t>Store #3</t>
  </si>
  <si>
    <t>Store #4</t>
  </si>
  <si>
    <t>ATTENDANT GIFTS</t>
  </si>
  <si>
    <t>Store A</t>
  </si>
  <si>
    <t>222-222-2222</t>
  </si>
  <si>
    <t>Store B</t>
  </si>
  <si>
    <t>Store C</t>
  </si>
  <si>
    <t>Store D</t>
  </si>
  <si>
    <t>Hotel</t>
  </si>
  <si>
    <t>Reserve group rates and bridal suite if the wedding is not at a hotel.</t>
  </si>
  <si>
    <t>Wedding Attire</t>
  </si>
  <si>
    <t>Hotel name</t>
  </si>
  <si>
    <t>Group room rate</t>
  </si>
  <si>
    <t>Suite rate</t>
  </si>
  <si>
    <t>Min # of rooms required</t>
  </si>
  <si>
    <t>Hotel 1</t>
  </si>
  <si>
    <t>Category</t>
  </si>
  <si>
    <t>Need alterations?</t>
  </si>
  <si>
    <t>Wedding dresses</t>
  </si>
  <si>
    <t>Bridal Store #1</t>
  </si>
  <si>
    <t>No</t>
  </si>
  <si>
    <t>Hair &amp; Makeup</t>
  </si>
  <si>
    <t xml:space="preserve">Compare different makeup artists and hair stylists before the big day.
Bridal makeup is often priced differently than makeup for the rest of the wedding party, so it's listed separately. </t>
  </si>
  <si>
    <t>Bride (hair/makeup):</t>
  </si>
  <si>
    <t>Includes alterations</t>
  </si>
  <si>
    <t># of hours (hair):</t>
  </si>
  <si>
    <t>Additional people:</t>
  </si>
  <si>
    <t>Makeup: Bride</t>
  </si>
  <si>
    <t>Makeup: Others</t>
  </si>
  <si>
    <t>Pricing</t>
  </si>
  <si>
    <t>Trial</t>
  </si>
  <si>
    <t>Day-of</t>
  </si>
  <si>
    <t xml:space="preserve">Subtotal  </t>
  </si>
  <si>
    <t>Subtotal</t>
  </si>
  <si>
    <t>Extra costs</t>
  </si>
  <si>
    <t>Makeup artist 1</t>
  </si>
  <si>
    <t>List of possible florists and the breakout costs of major items.</t>
  </si>
  <si>
    <t># of bouquets:</t>
  </si>
  <si>
    <t># of boutineers:</t>
  </si>
  <si>
    <t>123-456-7980</t>
  </si>
  <si>
    <t>Wedding cake</t>
  </si>
  <si>
    <t>Bouquet (bride)</t>
  </si>
  <si>
    <t>Bouquet (other)</t>
  </si>
  <si>
    <t>Boutineer</t>
  </si>
  <si>
    <t>Other</t>
  </si>
  <si>
    <t>Florist 1</t>
  </si>
  <si>
    <t>Most cakes are calculated on a per slice basis. 
There may be additional charges for decoration and transportation.</t>
  </si>
  <si>
    <t>Number of slices (approximate):</t>
  </si>
  <si>
    <t>Cost (per slice)</t>
  </si>
  <si>
    <t>Transport cost</t>
  </si>
  <si>
    <t>Per person</t>
  </si>
  <si>
    <t>Bakery</t>
  </si>
  <si>
    <t>Notes about flower arrangements</t>
  </si>
  <si>
    <t>Hair: Bride</t>
  </si>
  <si>
    <t>Hair: Others</t>
  </si>
  <si>
    <t>Hair stylist 1</t>
  </si>
  <si>
    <t>Caterer</t>
  </si>
  <si>
    <t>List of possible caterers and descriptions of their food style.</t>
  </si>
  <si>
    <t>Estimated number of guests:</t>
  </si>
  <si>
    <t>Hourly</t>
  </si>
  <si>
    <t>Caterer 1, Inc.</t>
  </si>
  <si>
    <t>Wedding day</t>
  </si>
  <si>
    <t>Engagement photos</t>
  </si>
  <si>
    <t>Photo album</t>
  </si>
  <si>
    <t>Photographer 1</t>
  </si>
  <si>
    <t>Videographer 1</t>
  </si>
  <si>
    <t>List of possible DJs or any live entertainment, and what is included in their costs.</t>
  </si>
  <si>
    <t>Estimated cost</t>
  </si>
  <si>
    <t>Hours</t>
  </si>
  <si>
    <t>Music</t>
  </si>
  <si>
    <t>List of songs to be played at the ceremony and reception.</t>
  </si>
  <si>
    <t>Track name</t>
  </si>
  <si>
    <t>Artist</t>
  </si>
  <si>
    <t>Instrumental music</t>
  </si>
  <si>
    <t>RECEPTION</t>
  </si>
  <si>
    <t>DJ</t>
  </si>
  <si>
    <t>CEREMONY</t>
  </si>
  <si>
    <t>String quartet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</si>
</sst>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/&quot;d"/>
    <numFmt numFmtId="165" formatCode="m&quot;/&quot;d&quot;/&quot;yy"/>
    <numFmt numFmtId="166" formatCode="&quot;$&quot;#,##0"/>
    <numFmt numFmtId="167" formatCode="mmm&quot; &quot;d"/>
    <numFmt numFmtId="168" formatCode="&quot;$&quot;#,##0.00"/>
  </numFmts>
  <fonts count="107">
    <font>
      <sz val="10.0"/>
      <color rgb="FF000000"/>
      <name val="Arial"/>
    </font>
    <font>
      <sz val="10.0"/>
      <name val="Lato"/>
    </font>
    <font>
      <sz val="26.0"/>
      <color rgb="FFCC0284"/>
      <name val="Lato"/>
    </font>
    <font>
      <sz val="30.0"/>
      <color rgb="FF689F38"/>
      <name val="Alegreya"/>
    </font>
    <font>
      <i/>
      <sz val="26.0"/>
      <color rgb="FFCC0284"/>
      <name val="Lato"/>
    </font>
    <font>
      <i/>
      <sz val="10.0"/>
      <name val="Lato"/>
    </font>
    <font>
      <sz val="30.0"/>
      <color rgb="FFCC0284"/>
      <name val="Alegreya"/>
    </font>
    <font>
      <sz val="30.0"/>
      <color rgb="FFCC0284"/>
      <name val="Lato"/>
    </font>
    <font>
      <b/>
      <sz val="10.0"/>
      <color rgb="FF0B8043"/>
      <name val="Lato"/>
    </font>
    <font>
      <name val="Lato"/>
    </font>
    <font>
      <i/>
      <sz val="10.0"/>
      <color rgb="FFB7B7B7"/>
      <name val="Lato"/>
    </font>
    <font>
      <i/>
      <sz val="10.0"/>
      <color rgb="FF767676"/>
      <name val="Lato"/>
    </font>
    <font>
      <sz val="10.0"/>
      <color rgb="FF434343"/>
      <name val="Lato"/>
    </font>
    <font>
      <sz val="10.0"/>
      <color rgb="FF0B8043"/>
      <name val="Lato"/>
    </font>
    <font>
      <b/>
      <sz val="14.0"/>
      <color rgb="FFCC0284"/>
      <name val="Courier New"/>
    </font>
    <font>
      <sz val="10.0"/>
      <color rgb="FF000000"/>
      <name val="Lato"/>
    </font>
    <font>
      <b/>
      <sz val="10.0"/>
      <color rgb="FF666666"/>
      <name val="Lato"/>
    </font>
    <font>
      <sz val="10.0"/>
      <color rgb="FF666666"/>
      <name val="Lato"/>
    </font>
    <font>
      <b/>
      <sz val="10.0"/>
      <color rgb="FF000000"/>
      <name val="Lato"/>
    </font>
    <font/>
    <font>
      <u/>
      <sz val="10.0"/>
      <color rgb="FF666666"/>
      <name val="Lato"/>
    </font>
    <font>
      <i/>
      <sz val="10.0"/>
      <color rgb="FF999999"/>
      <name val="Lato"/>
    </font>
    <font>
      <i/>
      <sz val="10.0"/>
      <color rgb="FF666666"/>
      <name val="Lato"/>
    </font>
    <font>
      <i/>
      <sz val="10.0"/>
      <color rgb="FFCC0284"/>
      <name val="Lato"/>
    </font>
    <font>
      <b/>
      <sz val="10.0"/>
      <color rgb="FFCC0284"/>
      <name val="Lato"/>
    </font>
    <font>
      <b/>
      <sz val="11.0"/>
      <color rgb="FFCC0284"/>
      <name val="Lato"/>
    </font>
    <font>
      <sz val="10.0"/>
      <color rgb="FF689F38"/>
      <name val="Lato"/>
    </font>
    <font>
      <sz val="10.0"/>
      <color rgb="FF767676"/>
      <name val="Lato"/>
    </font>
    <font>
      <b/>
      <sz val="12.0"/>
      <color rgb="FFCC0284"/>
      <name val="Alegreya"/>
    </font>
    <font>
      <i/>
      <sz val="12.0"/>
      <color rgb="FF434343"/>
      <name val="Lato"/>
    </font>
    <font>
      <sz val="10.0"/>
      <color rgb="FFEF6C00"/>
      <name val="Lato"/>
    </font>
    <font>
      <sz val="30.0"/>
      <color rgb="FFEF6C00"/>
      <name val="Alegreya"/>
    </font>
    <font>
      <b/>
      <color rgb="FF000000"/>
      <name val="Lato"/>
    </font>
    <font>
      <sz val="10.0"/>
      <color rgb="FF795548"/>
      <name val="Lato"/>
    </font>
    <font>
      <b/>
      <sz val="10.0"/>
      <color rgb="FF434343"/>
      <name val="Lato"/>
    </font>
    <font>
      <b/>
      <sz val="10.0"/>
      <color rgb="FF795548"/>
      <name val="Lato"/>
    </font>
    <font>
      <sz val="10.0"/>
      <color rgb="FFB45F06"/>
      <name val="Lato"/>
    </font>
    <font>
      <b/>
      <i/>
      <sz val="10.0"/>
      <color rgb="FFB45F06"/>
      <name val="Lato"/>
    </font>
    <font>
      <i/>
      <sz val="23.0"/>
      <color rgb="FFEF6C00"/>
      <name val="Lato"/>
    </font>
    <font>
      <i/>
      <sz val="10.0"/>
      <color rgb="FF434343"/>
      <name val="Lato"/>
    </font>
    <font>
      <i/>
      <sz val="10.0"/>
      <color rgb="FFB45F06"/>
      <name val="Lato"/>
    </font>
    <font>
      <i/>
      <sz val="18.0"/>
      <color rgb="FF767676"/>
      <name val="Lato"/>
    </font>
    <font>
      <i/>
      <sz val="10.0"/>
      <color rgb="FF795548"/>
      <name val="Lato"/>
    </font>
    <font>
      <sz val="20.0"/>
      <color rgb="FFEF6C00"/>
      <name val="Alegreya"/>
    </font>
    <font>
      <sz val="30.0"/>
      <color rgb="FF9C27B0"/>
      <name val="Alegreya"/>
    </font>
    <font>
      <b/>
      <sz val="10.0"/>
      <name val="Lato"/>
    </font>
    <font>
      <b/>
      <sz val="11.0"/>
      <color rgb="FF7B1FA2"/>
      <name val="Lato"/>
    </font>
    <font>
      <b/>
      <sz val="10.0"/>
      <color rgb="FFB45F06"/>
      <name val="Lato"/>
    </font>
    <font>
      <sz val="9.0"/>
      <color rgb="FF7B1FA2"/>
      <name val="Lato"/>
    </font>
    <font>
      <b/>
      <sz val="9.0"/>
      <color rgb="FF7B1FA2"/>
      <name val="Lato"/>
    </font>
    <font>
      <sz val="9.0"/>
      <color rgb="FF000000"/>
      <name val="Lato"/>
    </font>
    <font>
      <sz val="9.0"/>
      <color rgb="FF666666"/>
      <name val="Lato"/>
    </font>
    <font>
      <i/>
      <sz val="9.0"/>
      <color rgb="FF767676"/>
      <name val="Lato"/>
    </font>
    <font>
      <sz val="20.0"/>
      <color rgb="FF767676"/>
      <name val="Lato"/>
    </font>
    <font>
      <sz val="24.0"/>
      <color rgb="FF9C27B0"/>
      <name val="Lato"/>
    </font>
    <font>
      <sz val="10.0"/>
      <color rgb="FF7B1FA2"/>
      <name val="Lato"/>
    </font>
    <font>
      <sz val="10.0"/>
      <color rgb="FF9C27B0"/>
      <name val="Lato"/>
    </font>
    <font>
      <color rgb="FF9C27B0"/>
      <name val="Lato"/>
    </font>
    <font>
      <b/>
      <name val="Lato"/>
    </font>
    <font>
      <b/>
      <color rgb="FF9C27B0"/>
      <name val="Lato"/>
    </font>
    <font>
      <b/>
      <color rgb="FF7B1FA2"/>
      <name val="Lato"/>
    </font>
    <font>
      <color rgb="FF434343"/>
      <name val="Lato"/>
    </font>
    <font>
      <u/>
      <sz val="10.0"/>
      <color rgb="FF666666"/>
      <name val="Lato"/>
    </font>
    <font>
      <color rgb="FFFFFFFF"/>
      <name val="Lato"/>
    </font>
    <font>
      <color rgb="FF000000"/>
      <name val="Lato"/>
    </font>
    <font>
      <i/>
      <color rgb="FF7B1FA2"/>
      <name val="Lato"/>
    </font>
    <font>
      <b/>
      <color rgb="FF434343"/>
      <name val="Lato"/>
    </font>
    <font>
      <color rgb="FF7B1FA2"/>
      <name val="Lato"/>
    </font>
    <font>
      <sz val="9.0"/>
      <color rgb="FF434343"/>
      <name val="Lato"/>
    </font>
    <font>
      <color rgb="FF666666"/>
      <name val="Lato"/>
    </font>
    <font>
      <i/>
      <color rgb="FF999999"/>
      <name val="Lato"/>
    </font>
    <font>
      <b/>
      <sz val="10.0"/>
      <color rgb="FF7B1FA2"/>
      <name val="Lato"/>
    </font>
    <font>
      <color rgb="FF0288D1"/>
      <name val="Lato"/>
    </font>
    <font>
      <sz val="30.0"/>
      <color rgb="FF0288D1"/>
      <name val="Alegreya"/>
    </font>
    <font>
      <sz val="24.0"/>
      <color rgb="FF0288D1"/>
      <name val="Lato"/>
    </font>
    <font>
      <b/>
      <i/>
      <sz val="10.0"/>
      <color rgb="FF7B1FA2"/>
      <name val="Lato"/>
    </font>
    <font>
      <b/>
      <color rgb="FF0288D1"/>
      <name val="Lato"/>
    </font>
    <font>
      <color rgb="FF999999"/>
      <name val="Lato"/>
    </font>
    <font>
      <b/>
      <color rgb="FF0277BD"/>
      <name val="Lato"/>
    </font>
    <font>
      <sz val="10.0"/>
      <color rgb="FF999999"/>
      <name val="Lato"/>
    </font>
    <font>
      <b/>
      <i/>
      <color rgb="FF0277BD"/>
      <name val="Lato"/>
    </font>
    <font>
      <i/>
      <color rgb="FF767676"/>
      <name val="Lato"/>
    </font>
    <font>
      <color rgb="FF767676"/>
      <name val="Lato"/>
    </font>
    <font>
      <u/>
      <color rgb="FF767676"/>
      <name val="Lato"/>
    </font>
    <font>
      <b/>
      <color rgb="FF666666"/>
      <name val="Lato"/>
    </font>
    <font>
      <sz val="24.0"/>
      <color rgb="FF767676"/>
      <name val="Lato"/>
    </font>
    <font>
      <i/>
      <sz val="23.0"/>
      <color rgb="FF689F38"/>
      <name val="Lato"/>
    </font>
    <font>
      <sz val="24.0"/>
      <name val="Lato"/>
    </font>
    <font>
      <b/>
      <color rgb="FF0B8043"/>
      <name val="Lato"/>
    </font>
    <font>
      <b/>
      <i/>
      <color rgb="FF0B8043"/>
      <name val="Lato"/>
    </font>
    <font>
      <u/>
      <color rgb="FF666666"/>
      <name val="Lato"/>
    </font>
    <font>
      <b/>
      <i/>
      <name val="Lato"/>
    </font>
    <font>
      <i/>
      <sz val="9.0"/>
      <name val="Lato"/>
    </font>
    <font>
      <i/>
      <sz val="9.0"/>
      <color rgb="FF0B8043"/>
      <name val="Lato"/>
    </font>
    <font>
      <sz val="24.0"/>
      <color rgb="FFEF6C00"/>
      <name val="Lato"/>
    </font>
    <font>
      <color rgb="FF795548"/>
      <name val="Lato"/>
    </font>
    <font>
      <b/>
      <color rgb="FF795548"/>
      <name val="Lato"/>
    </font>
    <font>
      <u/>
      <sz val="10.0"/>
      <color rgb="FF767676"/>
      <name val="Lato"/>
    </font>
    <font>
      <b/>
      <i/>
      <color rgb="FF795548"/>
      <name val="Lato"/>
    </font>
    <font>
      <i/>
      <color rgb="FF0B8043"/>
      <name val="Lato"/>
    </font>
    <font>
      <u/>
      <sz val="10.0"/>
      <color rgb="FF666666"/>
      <name val="Lato"/>
    </font>
    <font>
      <color rgb="FF0B8043"/>
      <name val="Lato"/>
    </font>
    <font>
      <i/>
      <name val="Lato"/>
    </font>
    <font>
      <u/>
      <color rgb="FF767676"/>
      <name val="Lato"/>
    </font>
    <font>
      <b/>
      <i/>
      <color rgb="FF7B1FA2"/>
      <name val="Lato"/>
    </font>
    <font>
      <b/>
      <i/>
      <color rgb="FF0288D1"/>
      <name val="Lato"/>
    </font>
    <font>
      <u/>
      <color rgb="FF666666"/>
      <name val="Lato"/>
    </font>
  </fonts>
  <fills count="17">
    <fill>
      <patternFill patternType="none"/>
    </fill>
    <fill>
      <patternFill patternType="lightGray"/>
    </fill>
    <fill>
      <patternFill patternType="solid">
        <fgColor rgb="FFCC0284"/>
        <bgColor rgb="FFCC0284"/>
      </patternFill>
    </fill>
    <fill>
      <patternFill patternType="solid">
        <fgColor rgb="FF689F38"/>
        <bgColor rgb="FF689F38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6D9EEB"/>
        <bgColor rgb="FF6D9EEB"/>
      </patternFill>
    </fill>
    <fill>
      <patternFill patternType="solid">
        <fgColor rgb="FFE6B8AF"/>
        <bgColor rgb="FFE6B8AF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3C78D8"/>
        <bgColor rgb="FF3C78D8"/>
      </patternFill>
    </fill>
    <fill>
      <patternFill patternType="solid">
        <fgColor rgb="FFF4CCCC"/>
        <bgColor rgb="FFF4CCCC"/>
      </patternFill>
    </fill>
    <fill>
      <patternFill patternType="solid">
        <fgColor rgb="FFF57C00"/>
        <bgColor rgb="FFF57C00"/>
      </patternFill>
    </fill>
    <fill>
      <patternFill patternType="solid">
        <fgColor rgb="FF7B1FA2"/>
        <bgColor rgb="FF7B1FA2"/>
      </patternFill>
    </fill>
    <fill>
      <patternFill patternType="solid">
        <fgColor rgb="FFEDE7F6"/>
        <bgColor rgb="FFEDE7F6"/>
      </patternFill>
    </fill>
    <fill>
      <patternFill patternType="solid">
        <fgColor rgb="FF0288D1"/>
        <bgColor rgb="FF0288D1"/>
      </patternFill>
    </fill>
  </fills>
  <borders count="49">
    <border/>
    <border>
      <bottom style="thin">
        <color rgb="FFEFEFEF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bottom style="thin">
        <color rgb="FFD9D9D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tted">
        <color rgb="FFCCCCCC"/>
      </left>
      <top style="dotted">
        <color rgb="FFCCCCCC"/>
      </top>
    </border>
    <border>
      <top style="dotted">
        <color rgb="FFCCCCCC"/>
      </top>
    </border>
    <border>
      <right style="dotted">
        <color rgb="FFCCCCCC"/>
      </right>
      <top style="dotted">
        <color rgb="FFCCCCCC"/>
      </top>
    </border>
    <border>
      <left style="dotted">
        <color rgb="FFCCCCCC"/>
      </left>
    </border>
    <border>
      <right style="dotted">
        <color rgb="FFCCCCCC"/>
      </right>
    </border>
    <border>
      <right style="dotted">
        <color rgb="FFCCCCCC"/>
      </right>
      <bottom style="dotted">
        <color rgb="FFCCCCCC"/>
      </bottom>
    </border>
    <border>
      <top style="thin">
        <color rgb="FFD9D9D9"/>
      </top>
      <bottom style="thin">
        <color rgb="FFD9D9D9"/>
      </bottom>
    </border>
    <border>
      <bottom style="thin">
        <color rgb="FFB7B7B7"/>
      </bottom>
    </border>
    <border>
      <bottom style="thin">
        <color rgb="FFB4A7D6"/>
      </bottom>
    </border>
    <border>
      <bottom style="thin">
        <color rgb="FFCCCCCC"/>
      </bottom>
    </border>
    <border>
      <left style="dotted">
        <color rgb="FFB7B7B7"/>
      </left>
      <bottom style="thin">
        <color rgb="FFB4A7D6"/>
      </bottom>
    </border>
    <border>
      <bottom style="thin">
        <color rgb="FFF3F3F3"/>
      </bottom>
    </border>
    <border>
      <left style="dotted">
        <color rgb="FFD9D9D9"/>
      </left>
      <bottom style="thin">
        <color rgb="FFF3F3F3"/>
      </bottom>
    </border>
    <border>
      <right style="dotted">
        <color rgb="FFD9D9D9"/>
      </right>
      <bottom style="thin">
        <color rgb="FFF3F3F3"/>
      </bottom>
    </border>
    <border>
      <top style="thin">
        <color rgb="FFF3F3F3"/>
      </top>
      <bottom style="thin">
        <color rgb="FFF3F3F3"/>
      </bottom>
    </border>
    <border>
      <left style="dotted">
        <color rgb="FFD9D9D9"/>
      </left>
      <top style="thin">
        <color rgb="FFF3F3F3"/>
      </top>
      <bottom style="thin">
        <color rgb="FFF3F3F3"/>
      </bottom>
    </border>
    <border>
      <right style="dotted">
        <color rgb="FFD9D9D9"/>
      </right>
      <top style="thin">
        <color rgb="FFF3F3F3"/>
      </top>
      <bottom style="thin">
        <color rgb="FFF3F3F3"/>
      </bottom>
    </border>
    <border>
      <left style="dotted">
        <color rgb="FFCCCCCC"/>
      </left>
      <top style="dotted">
        <color rgb="FFCCCCCC"/>
      </top>
      <bottom style="dotted">
        <color rgb="FFCCCCCC"/>
      </bottom>
    </border>
    <border>
      <right style="dotted">
        <color rgb="FFCCCCCC"/>
      </right>
      <top style="dotted">
        <color rgb="FFCCCCCC"/>
      </top>
      <bottom style="dotted">
        <color rgb="FFCCCCCC"/>
      </bottom>
    </border>
    <border>
      <left style="thin">
        <color rgb="FFD9D2E9"/>
      </left>
      <right style="thin">
        <color rgb="FFD9D2E9"/>
      </right>
      <top style="thin">
        <color rgb="FFD9D2E9"/>
      </top>
      <bottom style="thin">
        <color rgb="FFD9D2E9"/>
      </bottom>
    </border>
    <border>
      <left style="thin">
        <color rgb="FFEDE7F6"/>
      </left>
      <right style="thin">
        <color rgb="FFEDE7F6"/>
      </right>
    </border>
    <border>
      <left style="thin">
        <color rgb="FFEDE7F6"/>
      </left>
      <right style="thin">
        <color rgb="FFEDE7F6"/>
      </right>
      <top style="thin">
        <color rgb="FFEDE7F6"/>
      </top>
      <bottom style="thin">
        <color rgb="FFEDE7F6"/>
      </bottom>
    </border>
    <border>
      <top style="thin">
        <color rgb="FFF3F3F3"/>
      </top>
      <bottom style="thin">
        <color rgb="FFCCCCCC"/>
      </bottom>
    </border>
    <border>
      <left style="dotted">
        <color rgb="FFD9D9D9"/>
      </left>
      <top style="thin">
        <color rgb="FFF3F3F3"/>
      </top>
      <bottom style="thin">
        <color rgb="FFCCCCCC"/>
      </bottom>
    </border>
    <border>
      <right style="thin">
        <color rgb="FFD9D2E9"/>
      </right>
    </border>
    <border>
      <right style="dotted">
        <color rgb="FFD9D9D9"/>
      </right>
      <top style="thin">
        <color rgb="FFF3F3F3"/>
      </top>
      <bottom style="thin">
        <color rgb="FFCCCCCC"/>
      </bottom>
    </border>
    <border>
      <right style="thin">
        <color rgb="FFD9D2E9"/>
      </right>
      <top style="thin">
        <color rgb="FFD9D2E9"/>
      </top>
      <bottom style="thin">
        <color rgb="FFD9D2E9"/>
      </bottom>
    </border>
    <border>
      <right style="thin">
        <color rgb="FFEDE7F6"/>
      </right>
    </border>
    <border>
      <right style="thin">
        <color rgb="FFEDE7F6"/>
      </right>
      <bottom style="thin">
        <color rgb="FFEDE7F6"/>
      </bottom>
    </border>
    <border>
      <left style="dotted">
        <color rgb="FFB7B7B7"/>
      </left>
      <bottom style="thin">
        <color rgb="FFD9D9D9"/>
      </bottom>
    </border>
    <border>
      <right style="dotted">
        <color rgb="FFB7B7B7"/>
      </right>
      <bottom style="thin">
        <color rgb="FFD9D9D9"/>
      </bottom>
    </border>
    <border>
      <right style="thin">
        <color rgb="FFFFFFFF"/>
      </right>
      <bottom style="thin">
        <color rgb="FFEFEFEF"/>
      </bottom>
    </border>
    <border>
      <left style="thin">
        <color rgb="FFFFFFFF"/>
      </left>
      <right style="thin">
        <color rgb="FFFFFFFF"/>
      </right>
      <bottom style="thin">
        <color rgb="FFEFEFEF"/>
      </bottom>
    </border>
    <border>
      <left style="thin">
        <color rgb="FFFFFFFF"/>
      </left>
      <bottom style="thin">
        <color rgb="FFEFEFEF"/>
      </bottom>
    </border>
    <border>
      <left style="dotted">
        <color rgb="FFB7B7B7"/>
      </left>
      <bottom style="thin">
        <color rgb="FFEFEFEF"/>
      </bottom>
    </border>
    <border>
      <right style="dotted">
        <color rgb="FFB7B7B7"/>
      </right>
      <bottom style="thin">
        <color rgb="FFEFEFEF"/>
      </bottom>
    </border>
    <border>
      <left style="dotted">
        <color rgb="FFB7B7B7"/>
      </left>
      <bottom style="thin">
        <color rgb="FFF3F3F3"/>
      </bottom>
    </border>
    <border>
      <right style="dotted">
        <color rgb="FFB7B7B7"/>
      </right>
      <bottom style="thin">
        <color rgb="FFF3F3F3"/>
      </bottom>
    </border>
    <border>
      <left style="dotted">
        <color rgb="FFB7B7B7"/>
      </left>
    </border>
    <border>
      <right style="dotted">
        <color rgb="FFB7B7B7"/>
      </right>
    </border>
  </borders>
  <cellStyleXfs count="1">
    <xf borderId="0" fillId="0" fontId="0" numFmtId="0" applyAlignment="1" applyFont="1"/>
  </cellStyleXfs>
  <cellXfs count="64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3" fontId="1" numFmtId="0" xfId="0" applyAlignment="1" applyFill="1" applyFont="1">
      <alignment vertical="bottom"/>
    </xf>
    <xf borderId="0" fillId="2" fontId="1" numFmtId="0" xfId="0" applyAlignment="1" applyFont="1">
      <alignment shrinkToFit="0" vertical="bottom" wrapText="1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left" readingOrder="0" vertical="bottom"/>
    </xf>
    <xf borderId="0" fillId="0" fontId="4" numFmtId="0" xfId="0" applyAlignment="1" applyFont="1">
      <alignment horizontal="left" readingOrder="0" shrinkToFit="0" vertical="bottom" wrapText="1"/>
    </xf>
    <xf borderId="0" fillId="0" fontId="5" numFmtId="0" xfId="0" applyAlignment="1" applyFont="1">
      <alignment horizontal="right" readingOrder="0" shrinkToFit="0" vertical="bottom" wrapText="0"/>
    </xf>
    <xf borderId="0" fillId="3" fontId="1" numFmtId="0" xfId="0" applyAlignment="1" applyFont="1">
      <alignment vertical="center"/>
    </xf>
    <xf borderId="0" fillId="0" fontId="6" numFmtId="0" xfId="0" applyAlignment="1" applyFont="1">
      <alignment horizontal="left" readingOrder="0" shrinkToFit="0" vertical="bottom" wrapText="1"/>
    </xf>
    <xf borderId="1" fillId="0" fontId="1" numFmtId="0" xfId="0" applyAlignment="1" applyBorder="1" applyFont="1">
      <alignment vertical="bottom"/>
    </xf>
    <xf borderId="0" fillId="0" fontId="7" numFmtId="0" xfId="0" applyAlignment="1" applyFont="1">
      <alignment horizontal="left" readingOrder="0" shrinkToFit="0" vertical="bottom" wrapText="1"/>
    </xf>
    <xf borderId="0" fillId="0" fontId="1" numFmtId="0" xfId="0" applyAlignment="1" applyFont="1">
      <alignment vertical="center"/>
    </xf>
    <xf borderId="0" fillId="0" fontId="7" numFmtId="0" xfId="0" applyAlignment="1" applyFont="1">
      <alignment horizontal="left" vertical="bottom"/>
    </xf>
    <xf borderId="2" fillId="0" fontId="8" numFmtId="0" xfId="0" applyAlignment="1" applyBorder="1" applyFont="1">
      <alignment vertical="center"/>
    </xf>
    <xf borderId="3" fillId="0" fontId="8" numFmtId="0" xfId="0" applyAlignment="1" applyBorder="1" applyFont="1">
      <alignment vertical="center"/>
    </xf>
    <xf borderId="0" fillId="0" fontId="1" numFmtId="49" xfId="0" applyAlignment="1" applyFont="1" applyNumberFormat="1">
      <alignment vertical="bottom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horizontal="right" shrinkToFit="0" vertical="bottom" wrapText="0"/>
    </xf>
    <xf borderId="4" fillId="0" fontId="9" numFmtId="0" xfId="0" applyAlignment="1" applyBorder="1" applyFont="1">
      <alignment shrinkToFit="0" wrapText="1"/>
    </xf>
    <xf borderId="0" fillId="0" fontId="11" numFmtId="0" xfId="0" applyAlignment="1" applyFont="1">
      <alignment horizontal="right" readingOrder="0" shrinkToFit="0" vertical="bottom" wrapText="1"/>
    </xf>
    <xf borderId="4" fillId="0" fontId="1" numFmtId="49" xfId="0" applyAlignment="1" applyBorder="1" applyFont="1" applyNumberFormat="1">
      <alignment vertical="bottom"/>
    </xf>
    <xf borderId="1" fillId="0" fontId="1" numFmtId="0" xfId="0" applyAlignment="1" applyBorder="1" applyFont="1">
      <alignment vertical="center"/>
    </xf>
    <xf borderId="0" fillId="4" fontId="12" numFmtId="0" xfId="0" applyAlignment="1" applyFill="1" applyFont="1">
      <alignment shrinkToFit="0" vertical="bottom" wrapText="1"/>
    </xf>
    <xf borderId="0" fillId="0" fontId="13" numFmtId="0" xfId="0" applyAlignment="1" applyFont="1">
      <alignment vertical="center"/>
    </xf>
    <xf borderId="0" fillId="4" fontId="1" numFmtId="0" xfId="0" applyAlignment="1" applyFont="1">
      <alignment vertical="bottom"/>
    </xf>
    <xf borderId="0" fillId="0" fontId="1" numFmtId="49" xfId="0" applyAlignment="1" applyFont="1" applyNumberFormat="1">
      <alignment vertical="top"/>
    </xf>
    <xf borderId="0" fillId="0" fontId="8" numFmtId="0" xfId="0" applyAlignment="1" applyFont="1">
      <alignment vertical="center"/>
    </xf>
    <xf borderId="5" fillId="4" fontId="12" numFmtId="0" xfId="0" applyAlignment="1" applyBorder="1" applyFont="1">
      <alignment horizontal="left" readingOrder="0" shrinkToFit="0" vertical="top" wrapText="1"/>
    </xf>
    <xf borderId="0" fillId="0" fontId="8" numFmtId="0" xfId="0" applyAlignment="1" applyFont="1">
      <alignment horizontal="center" vertical="center"/>
    </xf>
    <xf borderId="6" fillId="0" fontId="8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5" fillId="5" fontId="14" numFmtId="0" xfId="0" applyAlignment="1" applyBorder="1" applyFill="1" applyFont="1">
      <alignment readingOrder="0"/>
    </xf>
    <xf borderId="2" fillId="6" fontId="15" numFmtId="0" xfId="0" applyAlignment="1" applyBorder="1" applyFill="1" applyFont="1">
      <alignment vertical="center"/>
    </xf>
    <xf borderId="0" fillId="4" fontId="12" numFmtId="0" xfId="0" applyAlignment="1" applyFont="1">
      <alignment horizontal="left" readingOrder="0" shrinkToFit="0" vertical="top" wrapText="1"/>
    </xf>
    <xf borderId="2" fillId="6" fontId="1" numFmtId="0" xfId="0" applyAlignment="1" applyBorder="1" applyFont="1">
      <alignment readingOrder="0" vertical="center"/>
    </xf>
    <xf borderId="0" fillId="4" fontId="16" numFmtId="49" xfId="0" applyAlignment="1" applyFont="1" applyNumberFormat="1">
      <alignment horizontal="left" shrinkToFit="0" vertical="bottom" wrapText="0"/>
    </xf>
    <xf borderId="2" fillId="6" fontId="17" numFmtId="164" xfId="0" applyAlignment="1" applyBorder="1" applyFont="1" applyNumberFormat="1">
      <alignment horizontal="left" readingOrder="0" vertical="center"/>
    </xf>
    <xf borderId="7" fillId="7" fontId="18" numFmtId="49" xfId="0" applyAlignment="1" applyBorder="1" applyFill="1" applyFont="1" applyNumberFormat="1">
      <alignment horizontal="left" readingOrder="0" shrinkToFit="0" vertical="bottom" wrapText="0"/>
    </xf>
    <xf borderId="2" fillId="6" fontId="17" numFmtId="165" xfId="0" applyAlignment="1" applyBorder="1" applyFont="1" applyNumberFormat="1">
      <alignment horizontal="left" vertical="center"/>
    </xf>
    <xf borderId="8" fillId="0" fontId="19" numFmtId="0" xfId="0" applyBorder="1" applyFont="1"/>
    <xf borderId="2" fillId="6" fontId="17" numFmtId="0" xfId="0" applyAlignment="1" applyBorder="1" applyFont="1">
      <alignment horizontal="left" readingOrder="0" vertical="center"/>
    </xf>
    <xf borderId="0" fillId="4" fontId="17" numFmtId="49" xfId="0" applyAlignment="1" applyFont="1" applyNumberFormat="1">
      <alignment vertical="bottom"/>
    </xf>
    <xf borderId="7" fillId="8" fontId="18" numFmtId="49" xfId="0" applyAlignment="1" applyBorder="1" applyFill="1" applyFont="1" applyNumberFormat="1">
      <alignment horizontal="left" readingOrder="0" shrinkToFit="0" vertical="bottom" wrapText="0"/>
    </xf>
    <xf borderId="0" fillId="4" fontId="17" numFmtId="49" xfId="0" applyAlignment="1" applyFont="1" applyNumberFormat="1">
      <alignment vertical="top"/>
    </xf>
    <xf borderId="2" fillId="6" fontId="20" numFmtId="0" xfId="0" applyAlignment="1" applyBorder="1" applyFont="1">
      <alignment readingOrder="0" shrinkToFit="0" vertical="center" wrapText="0"/>
    </xf>
    <xf borderId="0" fillId="4" fontId="12" numFmtId="0" xfId="0" applyAlignment="1" applyFont="1">
      <alignment horizontal="left" readingOrder="0" shrinkToFit="0" vertical="bottom" wrapText="1"/>
    </xf>
    <xf borderId="2" fillId="6" fontId="15" numFmtId="166" xfId="0" applyAlignment="1" applyBorder="1" applyFont="1" applyNumberFormat="1">
      <alignment horizontal="right" readingOrder="0" vertical="center"/>
    </xf>
    <xf borderId="0" fillId="4" fontId="1" numFmtId="49" xfId="0" applyAlignment="1" applyFont="1" applyNumberFormat="1">
      <alignment vertical="center"/>
    </xf>
    <xf borderId="0" fillId="6" fontId="21" numFmtId="0" xfId="0" applyAlignment="1" applyFont="1">
      <alignment horizontal="left" readingOrder="0" shrinkToFit="0" vertical="center" wrapText="1"/>
    </xf>
    <xf borderId="2" fillId="6" fontId="17" numFmtId="0" xfId="0" applyAlignment="1" applyBorder="1" applyFont="1">
      <alignment readingOrder="0" vertical="center"/>
    </xf>
    <xf borderId="2" fillId="0" fontId="15" numFmtId="0" xfId="0" applyAlignment="1" applyBorder="1" applyFont="1">
      <alignment vertical="center"/>
    </xf>
    <xf borderId="5" fillId="7" fontId="15" numFmtId="49" xfId="0" applyAlignment="1" applyBorder="1" applyFont="1" applyNumberFormat="1">
      <alignment vertical="center"/>
    </xf>
    <xf borderId="2" fillId="0" fontId="17" numFmtId="165" xfId="0" applyAlignment="1" applyBorder="1" applyFont="1" applyNumberFormat="1">
      <alignment horizontal="left" vertical="center"/>
    </xf>
    <xf borderId="0" fillId="6" fontId="22" numFmtId="0" xfId="0" applyAlignment="1" applyFont="1">
      <alignment horizontal="left" readingOrder="0" shrinkToFit="0" vertical="center" wrapText="1"/>
    </xf>
    <xf borderId="2" fillId="0" fontId="17" numFmtId="0" xfId="0" applyAlignment="1" applyBorder="1" applyFont="1">
      <alignment vertical="center"/>
    </xf>
    <xf borderId="2" fillId="4" fontId="1" numFmtId="0" xfId="0" applyAlignment="1" applyBorder="1" applyFont="1">
      <alignment readingOrder="0" vertical="center"/>
    </xf>
    <xf borderId="5" fillId="7" fontId="15" numFmtId="49" xfId="0" applyAlignment="1" applyBorder="1" applyFont="1" applyNumberFormat="1">
      <alignment horizontal="left" readingOrder="0" vertical="center"/>
    </xf>
    <xf borderId="2" fillId="4" fontId="17" numFmtId="0" xfId="0" applyAlignment="1" applyBorder="1" applyFont="1">
      <alignment horizontal="left" readingOrder="0" vertical="center"/>
    </xf>
    <xf borderId="2" fillId="0" fontId="17" numFmtId="0" xfId="0" applyAlignment="1" applyBorder="1" applyFont="1">
      <alignment readingOrder="0" vertical="center"/>
    </xf>
    <xf borderId="2" fillId="4" fontId="17" numFmtId="0" xfId="0" applyAlignment="1" applyBorder="1" applyFont="1">
      <alignment readingOrder="0" vertical="center"/>
    </xf>
    <xf borderId="0" fillId="4" fontId="17" numFmtId="49" xfId="0" applyAlignment="1" applyFont="1" applyNumberFormat="1">
      <alignment vertical="center"/>
    </xf>
    <xf borderId="0" fillId="4" fontId="22" numFmtId="0" xfId="0" applyAlignment="1" applyFont="1">
      <alignment readingOrder="0" shrinkToFit="0" vertical="center" wrapText="1"/>
    </xf>
    <xf borderId="5" fillId="8" fontId="15" numFmtId="49" xfId="0" applyAlignment="1" applyBorder="1" applyFont="1" applyNumberFormat="1">
      <alignment vertical="center"/>
    </xf>
    <xf borderId="2" fillId="6" fontId="1" numFmtId="0" xfId="0" applyAlignment="1" applyBorder="1" applyFont="1">
      <alignment vertical="center"/>
    </xf>
    <xf borderId="2" fillId="0" fontId="15" numFmtId="166" xfId="0" applyAlignment="1" applyBorder="1" applyFont="1" applyNumberFormat="1">
      <alignment horizontal="right" readingOrder="0" vertical="center"/>
    </xf>
    <xf borderId="5" fillId="8" fontId="15" numFmtId="49" xfId="0" applyAlignment="1" applyBorder="1" applyFont="1" applyNumberFormat="1">
      <alignment horizontal="left" readingOrder="0" vertical="center"/>
    </xf>
    <xf borderId="2" fillId="4" fontId="1" numFmtId="0" xfId="0" applyAlignment="1" applyBorder="1" applyFont="1">
      <alignment vertical="center"/>
    </xf>
    <xf borderId="5" fillId="7" fontId="15" numFmtId="49" xfId="0" applyAlignment="1" applyBorder="1" applyFont="1" applyNumberFormat="1">
      <alignment horizontal="left" vertical="center"/>
    </xf>
    <xf borderId="2" fillId="4" fontId="17" numFmtId="164" xfId="0" applyAlignment="1" applyBorder="1" applyFont="1" applyNumberFormat="1">
      <alignment horizontal="left" readingOrder="0" vertical="center"/>
    </xf>
    <xf borderId="5" fillId="8" fontId="15" numFmtId="49" xfId="0" applyAlignment="1" applyBorder="1" applyFont="1" applyNumberFormat="1">
      <alignment horizontal="left" vertical="center"/>
    </xf>
    <xf borderId="2" fillId="4" fontId="17" numFmtId="0" xfId="0" applyAlignment="1" applyBorder="1" applyFont="1">
      <alignment vertical="center"/>
    </xf>
    <xf borderId="0" fillId="0" fontId="21" numFmtId="0" xfId="0" applyAlignment="1" applyFont="1">
      <alignment horizontal="left" readingOrder="0" shrinkToFit="0" vertical="center" wrapText="1"/>
    </xf>
    <xf borderId="7" fillId="9" fontId="18" numFmtId="49" xfId="0" applyAlignment="1" applyBorder="1" applyFill="1" applyFont="1" applyNumberFormat="1">
      <alignment horizontal="left" readingOrder="0" shrinkToFit="0" vertical="bottom" wrapText="0"/>
    </xf>
    <xf borderId="0" fillId="4" fontId="22" numFmtId="0" xfId="0" applyAlignment="1" applyFont="1">
      <alignment shrinkToFit="0" vertical="center" wrapText="1"/>
    </xf>
    <xf borderId="5" fillId="4" fontId="15" numFmtId="0" xfId="0" applyAlignment="1" applyBorder="1" applyFont="1">
      <alignment vertical="bottom"/>
    </xf>
    <xf borderId="0" fillId="6" fontId="22" numFmtId="0" xfId="0" applyAlignment="1" applyFont="1">
      <alignment horizontal="left" shrinkToFit="0" vertical="center" wrapText="1"/>
    </xf>
    <xf borderId="2" fillId="6" fontId="17" numFmtId="0" xfId="0" applyAlignment="1" applyBorder="1" applyFont="1">
      <alignment vertical="center"/>
    </xf>
    <xf borderId="2" fillId="6" fontId="17" numFmtId="0" xfId="0" applyAlignment="1" applyBorder="1" applyFont="1">
      <alignment readingOrder="0" vertical="center"/>
    </xf>
    <xf borderId="7" fillId="10" fontId="18" numFmtId="49" xfId="0" applyAlignment="1" applyBorder="1" applyFill="1" applyFont="1" applyNumberFormat="1">
      <alignment horizontal="left" readingOrder="0" shrinkToFit="0" vertical="bottom" wrapText="0"/>
    </xf>
    <xf borderId="2" fillId="0" fontId="17" numFmtId="165" xfId="0" applyAlignment="1" applyBorder="1" applyFont="1" applyNumberFormat="1">
      <alignment vertical="center"/>
    </xf>
    <xf borderId="2" fillId="6" fontId="17" numFmtId="0" xfId="0" applyAlignment="1" applyBorder="1" applyFont="1">
      <alignment horizontal="left" readingOrder="0" vertical="center"/>
    </xf>
    <xf borderId="0" fillId="4" fontId="17" numFmtId="0" xfId="0" applyAlignment="1" applyFont="1">
      <alignment vertical="bottom"/>
    </xf>
    <xf borderId="2" fillId="0" fontId="15" numFmtId="166" xfId="0" applyAlignment="1" applyBorder="1" applyFont="1" applyNumberFormat="1">
      <alignment horizontal="right" vertical="center"/>
    </xf>
    <xf borderId="2" fillId="6" fontId="17" numFmtId="164" xfId="0" applyAlignment="1" applyBorder="1" applyFont="1" applyNumberFormat="1">
      <alignment horizontal="left" vertical="center"/>
    </xf>
    <xf borderId="5" fillId="5" fontId="19" numFmtId="0" xfId="0" applyBorder="1" applyFont="1"/>
    <xf borderId="2" fillId="6" fontId="17" numFmtId="0" xfId="0" applyAlignment="1" applyBorder="1" applyFont="1">
      <alignment vertical="center"/>
    </xf>
    <xf borderId="2" fillId="6" fontId="17" numFmtId="165" xfId="0" applyAlignment="1" applyBorder="1" applyFont="1" applyNumberFormat="1">
      <alignment vertical="center"/>
    </xf>
    <xf borderId="2" fillId="4" fontId="17" numFmtId="164" xfId="0" applyAlignment="1" applyBorder="1" applyFont="1" applyNumberFormat="1">
      <alignment horizontal="left" vertical="center"/>
    </xf>
    <xf borderId="5" fillId="4" fontId="15" numFmtId="49" xfId="0" applyAlignment="1" applyBorder="1" applyFont="1" applyNumberFormat="1">
      <alignment vertical="center"/>
    </xf>
    <xf borderId="2" fillId="6" fontId="1" numFmtId="14" xfId="0" applyAlignment="1" applyBorder="1" applyFont="1" applyNumberFormat="1">
      <alignment readingOrder="0" vertical="center"/>
    </xf>
    <xf borderId="5" fillId="9" fontId="15" numFmtId="0" xfId="0" applyAlignment="1" applyBorder="1" applyFont="1">
      <alignment horizontal="left" readingOrder="0" vertical="center"/>
    </xf>
    <xf borderId="2" fillId="6" fontId="15" numFmtId="166" xfId="0" applyAlignment="1" applyBorder="1" applyFont="1" applyNumberFormat="1">
      <alignment horizontal="right" vertical="center"/>
    </xf>
    <xf borderId="5" fillId="4" fontId="15" numFmtId="0" xfId="0" applyAlignment="1" applyBorder="1" applyFont="1">
      <alignment vertical="center"/>
    </xf>
    <xf borderId="5" fillId="10" fontId="15" numFmtId="49" xfId="0" applyAlignment="1" applyBorder="1" applyFont="1" applyNumberFormat="1">
      <alignment readingOrder="0" vertical="center"/>
    </xf>
    <xf borderId="5" fillId="10" fontId="15" numFmtId="49" xfId="0" applyAlignment="1" applyBorder="1" applyFont="1" applyNumberFormat="1">
      <alignment horizontal="left" readingOrder="0" vertical="center"/>
    </xf>
    <xf borderId="0" fillId="4" fontId="17" numFmtId="0" xfId="0" applyAlignment="1" applyFont="1">
      <alignment vertical="top"/>
    </xf>
    <xf borderId="5" fillId="5" fontId="23" numFmtId="0" xfId="0" applyAlignment="1" applyBorder="1" applyFont="1">
      <alignment horizontal="left" shrinkToFit="0" vertical="top" wrapText="0"/>
    </xf>
    <xf borderId="2" fillId="6" fontId="17" numFmtId="0" xfId="0" applyAlignment="1" applyBorder="1" applyFont="1">
      <alignment readingOrder="0" shrinkToFit="0" vertical="center" wrapText="0"/>
    </xf>
    <xf borderId="0" fillId="0" fontId="9" numFmtId="0" xfId="0" applyAlignment="1" applyFont="1">
      <alignment vertical="center"/>
    </xf>
    <xf borderId="5" fillId="9" fontId="15" numFmtId="49" xfId="0" applyAlignment="1" applyBorder="1" applyFont="1" applyNumberFormat="1">
      <alignment horizontal="left" readingOrder="0" vertical="center"/>
    </xf>
    <xf borderId="5" fillId="10" fontId="15" numFmtId="49" xfId="0" applyAlignment="1" applyBorder="1" applyFont="1" applyNumberFormat="1">
      <alignment vertical="center"/>
    </xf>
    <xf borderId="5" fillId="10" fontId="15" numFmtId="49" xfId="0" applyAlignment="1" applyBorder="1" applyFont="1" applyNumberFormat="1">
      <alignment horizontal="left" vertical="center"/>
    </xf>
    <xf borderId="0" fillId="0" fontId="17" numFmtId="49" xfId="0" applyAlignment="1" applyFont="1" applyNumberFormat="1">
      <alignment vertical="top"/>
    </xf>
    <xf borderId="0" fillId="0" fontId="9" numFmtId="0" xfId="0" applyFont="1"/>
    <xf borderId="0" fillId="0" fontId="15" numFmtId="0" xfId="0" applyAlignment="1" applyFont="1">
      <alignment vertical="center"/>
    </xf>
    <xf borderId="0" fillId="0" fontId="17" numFmtId="165" xfId="0" applyAlignment="1" applyFont="1" applyNumberFormat="1">
      <alignment vertical="center"/>
    </xf>
    <xf borderId="7" fillId="11" fontId="18" numFmtId="49" xfId="0" applyAlignment="1" applyBorder="1" applyFill="1" applyFont="1" applyNumberFormat="1">
      <alignment horizontal="left" readingOrder="0" shrinkToFit="0" vertical="bottom" wrapText="0"/>
    </xf>
    <xf borderId="0" fillId="0" fontId="17" numFmtId="0" xfId="0" applyAlignment="1" applyFont="1">
      <alignment vertical="center"/>
    </xf>
    <xf borderId="5" fillId="4" fontId="17" numFmtId="49" xfId="0" applyAlignment="1" applyBorder="1" applyFont="1" applyNumberFormat="1">
      <alignment vertical="bottom"/>
    </xf>
    <xf borderId="0" fillId="0" fontId="15" numFmtId="166" xfId="0" applyAlignment="1" applyFont="1" applyNumberFormat="1">
      <alignment horizontal="right" vertical="center"/>
    </xf>
    <xf borderId="7" fillId="12" fontId="18" numFmtId="49" xfId="0" applyAlignment="1" applyBorder="1" applyFill="1" applyFont="1" applyNumberFormat="1">
      <alignment horizontal="left" readingOrder="0" shrinkToFit="0" vertical="bottom" wrapText="0"/>
    </xf>
    <xf borderId="0" fillId="0" fontId="17" numFmtId="49" xfId="0" applyAlignment="1" applyFont="1" applyNumberFormat="1">
      <alignment vertical="bottom"/>
    </xf>
    <xf borderId="9" fillId="4" fontId="24" numFmtId="0" xfId="0" applyAlignment="1" applyBorder="1" applyFont="1">
      <alignment horizontal="left" readingOrder="0" shrinkToFit="0" vertical="bottom" wrapText="1"/>
    </xf>
    <xf borderId="2" fillId="0" fontId="1" numFmtId="0" xfId="0" applyAlignment="1" applyBorder="1" applyFont="1">
      <alignment readingOrder="0" vertical="center"/>
    </xf>
    <xf borderId="10" fillId="4" fontId="25" numFmtId="0" xfId="0" applyAlignment="1" applyBorder="1" applyFont="1">
      <alignment horizontal="left" readingOrder="0" shrinkToFit="0" vertical="bottom" wrapText="1"/>
    </xf>
    <xf borderId="2" fillId="0" fontId="17" numFmtId="167" xfId="0" applyAlignment="1" applyBorder="1" applyFont="1" applyNumberFormat="1">
      <alignment horizontal="left" readingOrder="0" vertical="center"/>
    </xf>
    <xf borderId="11" fillId="4" fontId="24" numFmtId="0" xfId="0" applyAlignment="1" applyBorder="1" applyFont="1">
      <alignment horizontal="left" readingOrder="0" shrinkToFit="0" vertical="bottom" wrapText="1"/>
    </xf>
    <xf borderId="2" fillId="0" fontId="17" numFmtId="0" xfId="0" applyAlignment="1" applyBorder="1" applyFont="1">
      <alignment vertical="center"/>
    </xf>
    <xf borderId="0" fillId="0" fontId="21" numFmtId="0" xfId="0" applyAlignment="1" applyFont="1">
      <alignment shrinkToFit="0" vertical="center" wrapText="1"/>
    </xf>
    <xf borderId="5" fillId="4" fontId="17" numFmtId="49" xfId="0" applyAlignment="1" applyBorder="1" applyFont="1" applyNumberFormat="1">
      <alignment vertical="center"/>
    </xf>
    <xf borderId="5" fillId="11" fontId="17" numFmtId="49" xfId="0" applyAlignment="1" applyBorder="1" applyFont="1" applyNumberFormat="1">
      <alignment horizontal="left" vertical="center"/>
    </xf>
    <xf borderId="5" fillId="12" fontId="17" numFmtId="49" xfId="0" applyAlignment="1" applyBorder="1" applyFont="1" applyNumberFormat="1">
      <alignment horizontal="left" vertical="center"/>
    </xf>
    <xf borderId="12" fillId="4" fontId="12" numFmtId="0" xfId="0" applyAlignment="1" applyBorder="1" applyFont="1">
      <alignment horizontal="left" readingOrder="0" shrinkToFit="0" vertical="center" wrapText="1"/>
    </xf>
    <xf borderId="13" fillId="4" fontId="12" numFmtId="0" xfId="0" applyAlignment="1" applyBorder="1" applyFont="1">
      <alignment horizontal="left" readingOrder="0" shrinkToFit="0" vertical="top" wrapText="1"/>
    </xf>
    <xf borderId="0" fillId="3" fontId="1" numFmtId="0" xfId="0" applyAlignment="1" applyFont="1">
      <alignment shrinkToFit="0" vertical="bottom" wrapText="1"/>
    </xf>
    <xf borderId="5" fillId="0" fontId="19" numFmtId="0" xfId="0" applyBorder="1" applyFont="1"/>
    <xf borderId="0" fillId="0" fontId="26" numFmtId="0" xfId="0" applyAlignment="1" applyFont="1">
      <alignment vertical="bottom"/>
    </xf>
    <xf borderId="0" fillId="0" fontId="3" numFmtId="0" xfId="0" applyAlignment="1" applyFont="1">
      <alignment horizontal="left" vertical="bottom"/>
    </xf>
    <xf borderId="0" fillId="0" fontId="26" numFmtId="0" xfId="0" applyAlignment="1" applyFont="1">
      <alignment shrinkToFit="0" vertical="bottom" wrapText="1"/>
    </xf>
    <xf borderId="14" fillId="4" fontId="12" numFmtId="0" xfId="0" applyAlignment="1" applyBorder="1" applyFont="1">
      <alignment horizontal="left" readingOrder="0" shrinkToFit="0" vertical="top" wrapText="1"/>
    </xf>
    <xf borderId="1" fillId="0" fontId="13" numFmtId="0" xfId="0" applyAlignment="1" applyBorder="1" applyFont="1">
      <alignment vertical="center"/>
    </xf>
    <xf borderId="8" fillId="12" fontId="16" numFmtId="49" xfId="0" applyAlignment="1" applyBorder="1" applyFont="1" applyNumberFormat="1">
      <alignment horizontal="left" shrinkToFit="0" vertical="bottom" wrapText="0"/>
    </xf>
    <xf borderId="1" fillId="0" fontId="13" numFmtId="0" xfId="0" applyAlignment="1" applyBorder="1" applyFont="1">
      <alignment shrinkToFit="0" vertical="center" wrapText="1"/>
    </xf>
    <xf borderId="10" fillId="0" fontId="9" numFmtId="0" xfId="0" applyBorder="1" applyFont="1"/>
    <xf borderId="0" fillId="0" fontId="9" numFmtId="0" xfId="0" applyFont="1"/>
    <xf borderId="5" fillId="4" fontId="18" numFmtId="49" xfId="0" applyAlignment="1" applyBorder="1" applyFont="1" applyNumberFormat="1">
      <alignment vertical="center"/>
    </xf>
    <xf borderId="0" fillId="0" fontId="13" numFmtId="0" xfId="0" applyAlignment="1" applyFont="1">
      <alignment shrinkToFit="0" vertical="center" wrapText="1"/>
    </xf>
    <xf borderId="5" fillId="11" fontId="18" numFmtId="49" xfId="0" applyAlignment="1" applyBorder="1" applyFont="1" applyNumberFormat="1">
      <alignment horizontal="left" vertical="center"/>
    </xf>
    <xf borderId="0" fillId="0" fontId="8" numFmtId="0" xfId="0" applyAlignment="1" applyFont="1">
      <alignment horizontal="right" readingOrder="0" shrinkToFit="0" vertical="center" wrapText="1"/>
    </xf>
    <xf borderId="0" fillId="0" fontId="8" numFmtId="0" xfId="0" applyAlignment="1" applyFont="1">
      <alignment readingOrder="0" shrinkToFit="0" vertical="center" wrapText="1"/>
    </xf>
    <xf borderId="5" fillId="12" fontId="18" numFmtId="0" xfId="0" applyAlignment="1" applyBorder="1" applyFont="1">
      <alignment horizontal="left" vertical="center"/>
    </xf>
    <xf borderId="0" fillId="0" fontId="8" numFmtId="0" xfId="0" applyAlignment="1" applyFont="1">
      <alignment shrinkToFit="0" vertical="center" wrapText="1"/>
    </xf>
    <xf borderId="2" fillId="0" fontId="27" numFmtId="49" xfId="0" applyAlignment="1" applyBorder="1" applyFont="1" applyNumberFormat="1">
      <alignment horizontal="right" readingOrder="0" shrinkToFit="0" vertical="center" wrapText="1"/>
    </xf>
    <xf borderId="0" fillId="4" fontId="28" numFmtId="0" xfId="0" applyAlignment="1" applyFont="1">
      <alignment horizontal="left" shrinkToFit="0" vertical="top" wrapText="1"/>
    </xf>
    <xf borderId="0" fillId="0" fontId="12" numFmtId="0" xfId="0" applyAlignment="1" applyFont="1">
      <alignment vertical="center"/>
    </xf>
    <xf borderId="7" fillId="4" fontId="18" numFmtId="49" xfId="0" applyAlignment="1" applyBorder="1" applyFont="1" applyNumberFormat="1">
      <alignment horizontal="left" readingOrder="0" shrinkToFit="0" vertical="bottom" wrapText="0"/>
    </xf>
    <xf borderId="2" fillId="6" fontId="12" numFmtId="0" xfId="0" applyAlignment="1" applyBorder="1" applyFont="1">
      <alignment horizontal="left" readingOrder="0" shrinkToFit="0" vertical="center" wrapText="1"/>
    </xf>
    <xf borderId="5" fillId="4" fontId="18" numFmtId="49" xfId="0" applyAlignment="1" applyBorder="1" applyFont="1" applyNumberFormat="1">
      <alignment horizontal="left" readingOrder="0" vertical="center"/>
    </xf>
    <xf borderId="0" fillId="6" fontId="22" numFmtId="0" xfId="0" applyAlignment="1" applyFont="1">
      <alignment readingOrder="0" shrinkToFit="0" vertical="center" wrapText="1"/>
    </xf>
    <xf borderId="0" fillId="4" fontId="29" numFmtId="0" xfId="0" applyAlignment="1" applyFont="1">
      <alignment horizontal="left" shrinkToFit="0" vertical="center" wrapText="1"/>
    </xf>
    <xf borderId="0" fillId="13" fontId="1" numFmtId="0" xfId="0" applyAlignment="1" applyFill="1" applyFont="1">
      <alignment vertical="center"/>
    </xf>
    <xf borderId="5" fillId="11" fontId="15" numFmtId="49" xfId="0" applyAlignment="1" applyBorder="1" applyFont="1" applyNumberFormat="1">
      <alignment horizontal="left" readingOrder="0" vertical="center"/>
    </xf>
    <xf borderId="0" fillId="0" fontId="30" numFmtId="0" xfId="0" applyAlignment="1" applyFont="1">
      <alignment vertical="bottom"/>
    </xf>
    <xf borderId="5" fillId="12" fontId="18" numFmtId="49" xfId="0" applyAlignment="1" applyBorder="1" applyFont="1" applyNumberFormat="1">
      <alignment horizontal="left" readingOrder="0" vertical="center"/>
    </xf>
    <xf borderId="0" fillId="0" fontId="31" numFmtId="0" xfId="0" applyAlignment="1" applyFont="1">
      <alignment horizontal="left" readingOrder="0" vertical="bottom"/>
    </xf>
    <xf borderId="0" fillId="0" fontId="17" numFmtId="0" xfId="0" applyAlignment="1" applyFont="1">
      <alignment vertical="center"/>
    </xf>
    <xf borderId="0" fillId="0" fontId="27" numFmtId="0" xfId="0" applyAlignment="1" applyFont="1">
      <alignment vertical="bottom"/>
    </xf>
    <xf borderId="0" fillId="0" fontId="18" numFmtId="0" xfId="0" applyAlignment="1" applyFont="1">
      <alignment readingOrder="0" vertical="center"/>
    </xf>
    <xf borderId="0" fillId="0" fontId="11" numFmtId="0" xfId="0" applyAlignment="1" applyFont="1">
      <alignment horizontal="left" readingOrder="0" shrinkToFit="0" vertical="bottom" wrapText="1"/>
    </xf>
    <xf borderId="0" fillId="0" fontId="32" numFmtId="0" xfId="0" applyAlignment="1" applyFont="1">
      <alignment readingOrder="0" vertical="center"/>
    </xf>
    <xf borderId="0" fillId="0" fontId="27" numFmtId="0" xfId="0" applyAlignment="1" applyFont="1">
      <alignment vertical="top"/>
    </xf>
    <xf borderId="2" fillId="0" fontId="27" numFmtId="49" xfId="0" applyAlignment="1" applyBorder="1" applyFont="1" applyNumberFormat="1">
      <alignment horizontal="right" shrinkToFit="0" vertical="center" wrapText="1"/>
    </xf>
    <xf borderId="0" fillId="4" fontId="11" numFmtId="0" xfId="0" applyAlignment="1" applyFont="1">
      <alignment horizontal="left" readingOrder="0" shrinkToFit="0" vertical="top" wrapText="1"/>
    </xf>
    <xf borderId="2" fillId="0" fontId="12" numFmtId="0" xfId="0" applyAlignment="1" applyBorder="1" applyFont="1">
      <alignment horizontal="left" readingOrder="0" shrinkToFit="0" vertical="center" wrapText="1"/>
    </xf>
    <xf borderId="0" fillId="0" fontId="33" numFmtId="0" xfId="0" applyAlignment="1" applyFont="1">
      <alignment vertical="center"/>
    </xf>
    <xf borderId="0" fillId="0" fontId="22" numFmtId="0" xfId="0" applyAlignment="1" applyFont="1">
      <alignment shrinkToFit="0" vertical="center" wrapText="1"/>
    </xf>
    <xf borderId="0" fillId="0" fontId="34" numFmtId="166" xfId="0" applyAlignment="1" applyFont="1" applyNumberFormat="1">
      <alignment horizontal="left" vertical="center"/>
    </xf>
    <xf borderId="0" fillId="6" fontId="22" numFmtId="0" xfId="0" applyAlignment="1" applyFont="1">
      <alignment shrinkToFit="0" vertical="center" wrapText="1"/>
    </xf>
    <xf borderId="0" fillId="0" fontId="1" numFmtId="166" xfId="0" applyAlignment="1" applyFont="1" applyNumberFormat="1">
      <alignment vertical="center"/>
    </xf>
    <xf borderId="0" fillId="0" fontId="33" numFmtId="0" xfId="0" applyAlignment="1" applyFont="1">
      <alignment vertical="top"/>
    </xf>
    <xf borderId="0" fillId="0" fontId="35" numFmtId="0" xfId="0" applyAlignment="1" applyFont="1">
      <alignment horizontal="right" vertical="top"/>
    </xf>
    <xf borderId="0" fillId="0" fontId="36" numFmtId="0" xfId="0" applyAlignment="1" applyFont="1">
      <alignment vertical="center"/>
    </xf>
    <xf borderId="15" fillId="0" fontId="37" numFmtId="0" xfId="0" applyAlignment="1" applyBorder="1" applyFont="1">
      <alignment vertical="center"/>
    </xf>
    <xf borderId="0" fillId="0" fontId="38" numFmtId="0" xfId="0" applyAlignment="1" applyFont="1">
      <alignment horizontal="left" vertical="bottom"/>
    </xf>
    <xf borderId="0" fillId="0" fontId="39" numFmtId="0" xfId="0" applyAlignment="1" applyFont="1">
      <alignment shrinkToFit="0" vertical="center" wrapText="1"/>
    </xf>
    <xf borderId="15" fillId="0" fontId="40" numFmtId="166" xfId="0" applyAlignment="1" applyBorder="1" applyFont="1" applyNumberFormat="1">
      <alignment horizontal="right" vertical="center"/>
    </xf>
    <xf borderId="0" fillId="0" fontId="11" numFmtId="0" xfId="0" applyAlignment="1" applyFont="1">
      <alignment horizontal="left" readingOrder="0" shrinkToFit="0" vertical="center" wrapText="1"/>
    </xf>
    <xf borderId="15" fillId="0" fontId="40" numFmtId="9" xfId="0" applyAlignment="1" applyBorder="1" applyFont="1" applyNumberFormat="1">
      <alignment horizontal="right" vertical="center"/>
    </xf>
    <xf borderId="0" fillId="0" fontId="41" numFmtId="0" xfId="0" applyAlignment="1" applyFont="1">
      <alignment horizontal="left" vertical="bottom"/>
    </xf>
    <xf borderId="0" fillId="0" fontId="12" numFmtId="166" xfId="0" applyAlignment="1" applyFont="1" applyNumberFormat="1">
      <alignment horizontal="right" readingOrder="0"/>
    </xf>
    <xf borderId="0" fillId="0" fontId="12" numFmtId="0" xfId="0" applyAlignment="1" applyFont="1">
      <alignment vertical="bottom"/>
    </xf>
    <xf borderId="0" fillId="0" fontId="42" numFmtId="166" xfId="0" applyAlignment="1" applyFont="1" applyNumberFormat="1">
      <alignment horizontal="right"/>
    </xf>
    <xf borderId="0" fillId="0" fontId="43" numFmtId="0" xfId="0" applyAlignment="1" applyFont="1">
      <alignment horizontal="left" vertical="bottom"/>
    </xf>
    <xf borderId="0" fillId="0" fontId="34" numFmtId="0" xfId="0" applyAlignment="1" applyFont="1">
      <alignment horizontal="right" vertical="bottom"/>
    </xf>
    <xf borderId="0" fillId="0" fontId="12" numFmtId="166" xfId="0" applyAlignment="1" applyFont="1" applyNumberFormat="1">
      <alignment horizontal="right" vertical="bottom"/>
    </xf>
    <xf borderId="0" fillId="0" fontId="42" numFmtId="9" xfId="0" applyAlignment="1" applyFont="1" applyNumberFormat="1">
      <alignment horizontal="right" vertical="center"/>
    </xf>
    <xf borderId="0" fillId="0" fontId="12" numFmtId="166" xfId="0" applyAlignment="1" applyFont="1" applyNumberFormat="1">
      <alignment horizontal="right" readingOrder="0" vertical="bottom"/>
    </xf>
    <xf borderId="0" fillId="14" fontId="1" numFmtId="0" xfId="0" applyAlignment="1" applyFill="1" applyFont="1">
      <alignment vertical="bottom"/>
    </xf>
    <xf borderId="16" fillId="0" fontId="12" numFmtId="0" xfId="0" applyAlignment="1" applyBorder="1" applyFont="1">
      <alignment vertical="bottom"/>
    </xf>
    <xf borderId="0" fillId="0" fontId="44" numFmtId="0" xfId="0" applyAlignment="1" applyFont="1">
      <alignment horizontal="left" readingOrder="0" vertical="bottom"/>
    </xf>
    <xf borderId="16" fillId="0" fontId="12" numFmtId="166" xfId="0" applyAlignment="1" applyBorder="1" applyFont="1" applyNumberFormat="1">
      <alignment vertical="bottom"/>
    </xf>
    <xf borderId="0" fillId="0" fontId="11" numFmtId="0" xfId="0" applyAlignment="1" applyFont="1">
      <alignment horizontal="right" readingOrder="0" vertical="bottom"/>
    </xf>
    <xf borderId="0" fillId="0" fontId="11" numFmtId="0" xfId="0" applyAlignment="1" applyFont="1">
      <alignment horizontal="right" vertical="bottom"/>
    </xf>
    <xf borderId="0" fillId="0" fontId="45" numFmtId="0" xfId="0" applyAlignment="1" applyFont="1">
      <alignment vertical="center"/>
    </xf>
    <xf borderId="0" fillId="0" fontId="36" numFmtId="0" xfId="0" applyAlignment="1" applyFont="1">
      <alignment vertical="bottom"/>
    </xf>
    <xf borderId="0" fillId="0" fontId="46" numFmtId="0" xfId="0" applyAlignment="1" applyFont="1">
      <alignment horizontal="left" vertical="center"/>
    </xf>
    <xf borderId="0" fillId="0" fontId="36" numFmtId="166" xfId="0" applyAlignment="1" applyFont="1" applyNumberFormat="1">
      <alignment horizontal="right" vertical="bottom"/>
    </xf>
    <xf borderId="0" fillId="0" fontId="46" numFmtId="0" xfId="0" applyAlignment="1" applyFont="1">
      <alignment horizontal="center" readingOrder="0" vertical="center"/>
    </xf>
    <xf borderId="0" fillId="0" fontId="15" numFmtId="0" xfId="0" applyAlignment="1" applyFont="1">
      <alignment readingOrder="0" vertical="center"/>
    </xf>
    <xf borderId="0" fillId="0" fontId="47" numFmtId="166" xfId="0" applyAlignment="1" applyFont="1" applyNumberFormat="1">
      <alignment horizontal="right" vertical="bottom"/>
    </xf>
    <xf borderId="0" fillId="0" fontId="46" numFmtId="0" xfId="0" applyAlignment="1" applyFont="1">
      <alignment horizontal="center" vertical="center"/>
    </xf>
    <xf borderId="17" fillId="15" fontId="48" numFmtId="0" xfId="0" applyAlignment="1" applyBorder="1" applyFill="1" applyFont="1">
      <alignment horizontal="left" readingOrder="0" vertical="center"/>
    </xf>
    <xf borderId="18" fillId="0" fontId="15" numFmtId="0" xfId="0" applyAlignment="1" applyBorder="1" applyFont="1">
      <alignment vertical="center"/>
    </xf>
    <xf borderId="17" fillId="15" fontId="48" numFmtId="0" xfId="0" applyAlignment="1" applyBorder="1" applyFont="1">
      <alignment horizontal="left" vertical="center"/>
    </xf>
    <xf borderId="18" fillId="0" fontId="12" numFmtId="166" xfId="0" applyAlignment="1" applyBorder="1" applyFont="1" applyNumberFormat="1">
      <alignment horizontal="right" readingOrder="0"/>
    </xf>
    <xf borderId="17" fillId="15" fontId="49" numFmtId="0" xfId="0" applyAlignment="1" applyBorder="1" applyFont="1">
      <alignment horizontal="left" readingOrder="0" vertical="center"/>
    </xf>
    <xf borderId="18" fillId="0" fontId="42" numFmtId="166" xfId="0" applyAlignment="1" applyBorder="1" applyFont="1" applyNumberFormat="1">
      <alignment horizontal="right"/>
    </xf>
    <xf borderId="19" fillId="15" fontId="48" numFmtId="0" xfId="0" applyAlignment="1" applyBorder="1" applyFont="1">
      <alignment horizontal="center" shrinkToFit="0" vertical="center" wrapText="0"/>
    </xf>
    <xf borderId="18" fillId="0" fontId="42" numFmtId="9" xfId="0" applyAlignment="1" applyBorder="1" applyFont="1" applyNumberFormat="1">
      <alignment horizontal="right" vertical="center"/>
    </xf>
    <xf borderId="17" fillId="15" fontId="48" numFmtId="0" xfId="0" applyAlignment="1" applyBorder="1" applyFont="1">
      <alignment horizontal="center" vertical="center"/>
    </xf>
    <xf borderId="0" fillId="0" fontId="12" numFmtId="0" xfId="0" applyAlignment="1" applyFont="1">
      <alignment vertical="center"/>
    </xf>
    <xf borderId="19" fillId="15" fontId="48" numFmtId="0" xfId="0" applyAlignment="1" applyBorder="1" applyFont="1">
      <alignment horizontal="center" readingOrder="0" shrinkToFit="0" vertical="center" wrapText="1"/>
    </xf>
    <xf borderId="0" fillId="0" fontId="12" numFmtId="166" xfId="0" applyAlignment="1" applyFont="1" applyNumberFormat="1">
      <alignment readingOrder="0" vertical="bottom"/>
    </xf>
    <xf borderId="17" fillId="15" fontId="48" numFmtId="0" xfId="0" applyAlignment="1" applyBorder="1" applyFont="1">
      <alignment horizontal="center" readingOrder="0" vertical="center"/>
    </xf>
    <xf borderId="0" fillId="0" fontId="42" numFmtId="0" xfId="0" applyAlignment="1" applyFont="1">
      <alignment vertical="center"/>
    </xf>
    <xf borderId="19" fillId="15" fontId="48" numFmtId="0" xfId="0" applyAlignment="1" applyBorder="1" applyFont="1">
      <alignment horizontal="center" readingOrder="0" vertical="center"/>
    </xf>
    <xf borderId="19" fillId="15" fontId="48" numFmtId="0" xfId="0" applyAlignment="1" applyBorder="1" applyFont="1">
      <alignment horizontal="left" vertical="center"/>
    </xf>
    <xf borderId="20" fillId="0" fontId="50" numFmtId="0" xfId="0" applyAlignment="1" applyBorder="1" applyFont="1">
      <alignment horizontal="left" readingOrder="0" shrinkToFit="0" vertical="center" wrapText="0"/>
    </xf>
    <xf borderId="20" fillId="0" fontId="51" numFmtId="0" xfId="0" applyAlignment="1" applyBorder="1" applyFont="1">
      <alignment horizontal="left" readingOrder="0" shrinkToFit="0" vertical="center" wrapText="0"/>
    </xf>
    <xf borderId="20" fillId="0" fontId="51" numFmtId="0" xfId="0" applyAlignment="1" applyBorder="1" applyFont="1">
      <alignment horizontal="left" shrinkToFit="0" vertical="center" wrapText="0"/>
    </xf>
    <xf borderId="21" fillId="0" fontId="51" numFmtId="0" xfId="0" applyAlignment="1" applyBorder="1" applyFont="1">
      <alignment horizontal="center" readingOrder="0" vertical="center"/>
    </xf>
    <xf borderId="22" fillId="0" fontId="51" numFmtId="0" xfId="0" applyAlignment="1" applyBorder="1" applyFont="1">
      <alignment horizontal="center" readingOrder="0" vertical="center"/>
    </xf>
    <xf borderId="20" fillId="0" fontId="51" numFmtId="0" xfId="0" applyAlignment="1" applyBorder="1" applyFont="1">
      <alignment horizontal="center" readingOrder="0" vertical="center"/>
    </xf>
    <xf borderId="20" fillId="0" fontId="51" numFmtId="0" xfId="0" applyAlignment="1" applyBorder="1" applyFont="1">
      <alignment horizontal="center" vertical="center"/>
    </xf>
    <xf borderId="21" fillId="0" fontId="51" numFmtId="0" xfId="0" applyAlignment="1" applyBorder="1" applyFont="1">
      <alignment horizontal="center" vertical="center"/>
    </xf>
    <xf borderId="22" fillId="0" fontId="51" numFmtId="0" xfId="0" applyAlignment="1" applyBorder="1" applyFont="1">
      <alignment horizontal="center" vertical="center"/>
    </xf>
    <xf borderId="20" fillId="0" fontId="52" numFmtId="0" xfId="0" applyAlignment="1" applyBorder="1" applyFont="1">
      <alignment horizontal="left" readingOrder="0" shrinkToFit="0" vertical="center" wrapText="1"/>
    </xf>
    <xf borderId="0" fillId="0" fontId="53" numFmtId="0" xfId="0" applyAlignment="1" applyFont="1">
      <alignment vertical="bottom"/>
    </xf>
    <xf borderId="23" fillId="0" fontId="50" numFmtId="0" xfId="0" applyAlignment="1" applyBorder="1" applyFont="1">
      <alignment horizontal="left" readingOrder="0" shrinkToFit="0" vertical="center" wrapText="0"/>
    </xf>
    <xf borderId="23" fillId="0" fontId="51" numFmtId="0" xfId="0" applyAlignment="1" applyBorder="1" applyFont="1">
      <alignment horizontal="left" shrinkToFit="0" vertical="center" wrapText="0"/>
    </xf>
    <xf borderId="24" fillId="0" fontId="51" numFmtId="0" xfId="0" applyAlignment="1" applyBorder="1" applyFont="1">
      <alignment horizontal="center" vertical="center"/>
    </xf>
    <xf borderId="25" fillId="0" fontId="51" numFmtId="0" xfId="0" applyAlignment="1" applyBorder="1" applyFont="1">
      <alignment horizontal="center" vertical="center"/>
    </xf>
    <xf borderId="23" fillId="0" fontId="51" numFmtId="0" xfId="0" applyAlignment="1" applyBorder="1" applyFont="1">
      <alignment horizontal="center" readingOrder="0" vertical="center"/>
    </xf>
    <xf borderId="0" fillId="14" fontId="9" numFmtId="0" xfId="0" applyFont="1"/>
    <xf borderId="23" fillId="0" fontId="51" numFmtId="0" xfId="0" applyAlignment="1" applyBorder="1" applyFont="1">
      <alignment horizontal="center" vertical="center"/>
    </xf>
    <xf borderId="0" fillId="0" fontId="44" numFmtId="0" xfId="0" applyAlignment="1" applyFont="1">
      <alignment horizontal="left" readingOrder="0"/>
    </xf>
    <xf borderId="0" fillId="0" fontId="54" numFmtId="0" xfId="0" applyAlignment="1" applyFont="1">
      <alignment horizontal="center" readingOrder="0"/>
    </xf>
    <xf borderId="23" fillId="0" fontId="52" numFmtId="0" xfId="0" applyAlignment="1" applyBorder="1" applyFont="1">
      <alignment horizontal="left" shrinkToFit="0" vertical="center" wrapText="1"/>
    </xf>
    <xf borderId="0" fillId="0" fontId="27" numFmtId="166" xfId="0" applyAlignment="1" applyFont="1" applyNumberFormat="1">
      <alignment vertical="bottom"/>
    </xf>
    <xf borderId="23" fillId="0" fontId="50" numFmtId="0" xfId="0" applyAlignment="1" applyBorder="1" applyFont="1">
      <alignment horizontal="left" shrinkToFit="0" vertical="center" wrapText="0"/>
    </xf>
    <xf borderId="0" fillId="0" fontId="10" numFmtId="0" xfId="0" applyAlignment="1" applyFont="1">
      <alignment horizontal="right" readingOrder="0" shrinkToFit="0" vertical="center" wrapText="0"/>
    </xf>
    <xf borderId="0" fillId="0" fontId="11" numFmtId="0" xfId="0" applyAlignment="1" applyFont="1">
      <alignment horizontal="right" readingOrder="0" shrinkToFit="0" vertical="bottom" wrapText="1"/>
    </xf>
    <xf borderId="0" fillId="0" fontId="1" numFmtId="0" xfId="0" applyFont="1"/>
    <xf borderId="0" fillId="0" fontId="55" numFmtId="0" xfId="0" applyAlignment="1" applyFont="1">
      <alignment horizontal="left" readingOrder="0" vertical="center"/>
    </xf>
    <xf borderId="0" fillId="0" fontId="12" numFmtId="0" xfId="0" applyAlignment="1" applyFont="1">
      <alignment readingOrder="0" vertical="bottom"/>
    </xf>
    <xf borderId="0" fillId="0" fontId="34" numFmtId="0" xfId="0" applyAlignment="1" applyFont="1">
      <alignment horizontal="left" readingOrder="0" vertical="center"/>
    </xf>
    <xf borderId="0" fillId="0" fontId="55" numFmtId="0" xfId="0" applyAlignment="1" applyFont="1">
      <alignment horizontal="right" readingOrder="0" vertical="center"/>
    </xf>
    <xf borderId="0" fillId="0" fontId="56" numFmtId="0" xfId="0" applyAlignment="1" applyFont="1">
      <alignment horizontal="center" readingOrder="0"/>
    </xf>
    <xf borderId="1" fillId="0" fontId="57" numFmtId="0" xfId="0" applyBorder="1" applyFont="1"/>
    <xf borderId="0" fillId="0" fontId="58" numFmtId="0" xfId="0" applyAlignment="1" applyFont="1">
      <alignment vertical="center"/>
    </xf>
    <xf borderId="0" fillId="0" fontId="59" numFmtId="0" xfId="0" applyAlignment="1" applyFont="1">
      <alignment readingOrder="0" vertical="center"/>
    </xf>
    <xf borderId="0" fillId="0" fontId="58" numFmtId="0" xfId="0" applyAlignment="1" applyFont="1">
      <alignment horizontal="left" vertical="center"/>
    </xf>
    <xf borderId="0" fillId="0" fontId="60" numFmtId="0" xfId="0" applyAlignment="1" applyFont="1">
      <alignment horizontal="left" readingOrder="0" vertical="center"/>
    </xf>
    <xf borderId="0" fillId="0" fontId="60" numFmtId="0" xfId="0" applyAlignment="1" applyFont="1">
      <alignment horizontal="center" readingOrder="0" vertical="center"/>
    </xf>
    <xf borderId="0" fillId="0" fontId="60" numFmtId="0" xfId="0" applyAlignment="1" applyFont="1">
      <alignment horizontal="right" readingOrder="0" vertical="center"/>
    </xf>
    <xf borderId="0" fillId="0" fontId="1" numFmtId="0" xfId="0" applyAlignment="1" applyFont="1">
      <alignment horizontal="left" vertical="center"/>
    </xf>
    <xf borderId="2" fillId="6" fontId="34" numFmtId="0" xfId="0" applyAlignment="1" applyBorder="1" applyFont="1">
      <alignment horizontal="left" readingOrder="0" vertical="center"/>
    </xf>
    <xf borderId="3" fillId="6" fontId="17" numFmtId="0" xfId="0" applyAlignment="1" applyBorder="1" applyFont="1">
      <alignment horizontal="left" readingOrder="0" vertical="center"/>
    </xf>
    <xf borderId="0" fillId="14" fontId="61" numFmtId="0" xfId="0" applyFont="1"/>
    <xf borderId="3" fillId="6" fontId="62" numFmtId="0" xfId="0" applyAlignment="1" applyBorder="1" applyFont="1">
      <alignment horizontal="left" readingOrder="0" vertical="center"/>
    </xf>
    <xf borderId="0" fillId="14" fontId="63" numFmtId="0" xfId="0" applyFont="1"/>
    <xf borderId="6" fillId="6" fontId="12" numFmtId="168" xfId="0" applyAlignment="1" applyBorder="1" applyFont="1" applyNumberFormat="1">
      <alignment horizontal="right" readingOrder="0" vertical="center"/>
    </xf>
    <xf borderId="0" fillId="0" fontId="61" numFmtId="0" xfId="0" applyAlignment="1" applyFont="1">
      <alignment vertical="bottom"/>
    </xf>
    <xf borderId="0" fillId="0" fontId="54" numFmtId="0" xfId="0" applyAlignment="1" applyFont="1">
      <alignment horizontal="center" readingOrder="0" vertical="bottom"/>
    </xf>
    <xf borderId="0" fillId="0" fontId="10" numFmtId="0" xfId="0" applyAlignment="1" applyFont="1">
      <alignment horizontal="right" readingOrder="0" shrinkToFit="0" vertical="bottom" wrapText="0"/>
    </xf>
    <xf borderId="0" fillId="0" fontId="61" numFmtId="0" xfId="0" applyAlignment="1" applyFont="1">
      <alignment vertical="center"/>
    </xf>
    <xf borderId="0" fillId="0" fontId="11" numFmtId="0" xfId="0" applyAlignment="1" applyFont="1">
      <alignment horizontal="left" readingOrder="0" shrinkToFit="0" vertical="center" wrapText="0"/>
    </xf>
    <xf borderId="0" fillId="6" fontId="11" numFmtId="168" xfId="0" applyAlignment="1" applyFont="1" applyNumberFormat="1">
      <alignment horizontal="left" readingOrder="0" vertical="center"/>
    </xf>
    <xf borderId="0" fillId="0" fontId="64" numFmtId="0" xfId="0" applyAlignment="1" applyFont="1">
      <alignment horizontal="center" vertical="center"/>
    </xf>
    <xf borderId="6" fillId="6" fontId="12" numFmtId="168" xfId="0" applyAlignment="1" applyBorder="1" applyFont="1" applyNumberFormat="1">
      <alignment horizontal="right" readingOrder="0" shrinkToFit="0" vertical="center" wrapText="0"/>
    </xf>
    <xf borderId="26" fillId="0" fontId="60" numFmtId="0" xfId="0" applyAlignment="1" applyBorder="1" applyFont="1">
      <alignment horizontal="right" readingOrder="0" vertical="center"/>
    </xf>
    <xf borderId="27" fillId="0" fontId="65" numFmtId="0" xfId="0" applyAlignment="1" applyBorder="1" applyFont="1">
      <alignment horizontal="center" vertical="center"/>
    </xf>
    <xf borderId="0" fillId="0" fontId="61" numFmtId="0" xfId="0" applyAlignment="1" applyFont="1">
      <alignment horizontal="left" vertical="center"/>
    </xf>
    <xf borderId="0" fillId="0" fontId="66" numFmtId="0" xfId="0" applyAlignment="1" applyFont="1">
      <alignment vertical="center"/>
    </xf>
    <xf borderId="0" fillId="0" fontId="60" numFmtId="0" xfId="0" applyAlignment="1" applyFont="1">
      <alignment readingOrder="0" vertical="center"/>
    </xf>
    <xf borderId="0" fillId="0" fontId="61" numFmtId="0" xfId="0" applyAlignment="1" applyFont="1">
      <alignment horizontal="left" shrinkToFit="0" vertical="center" wrapText="1"/>
    </xf>
    <xf borderId="28" fillId="15" fontId="67" numFmtId="0" xfId="0" applyAlignment="1" applyBorder="1" applyFont="1">
      <alignment horizontal="center" readingOrder="0" shrinkToFit="0" vertical="center" wrapText="1"/>
    </xf>
    <xf borderId="0" fillId="0" fontId="68" numFmtId="0" xfId="0" applyAlignment="1" applyFont="1">
      <alignment horizontal="left" shrinkToFit="0" vertical="center" wrapText="1"/>
    </xf>
    <xf borderId="6" fillId="6" fontId="16" numFmtId="166" xfId="0" applyAlignment="1" applyBorder="1" applyFont="1" applyNumberFormat="1">
      <alignment horizontal="right" readingOrder="0" vertical="center"/>
    </xf>
    <xf borderId="0" fillId="0" fontId="1" numFmtId="0" xfId="0" applyAlignment="1" applyFont="1">
      <alignment horizontal="right" vertical="center"/>
    </xf>
    <xf borderId="29" fillId="0" fontId="68" numFmtId="0" xfId="0" applyAlignment="1" applyBorder="1" applyFont="1">
      <alignment horizontal="center" readingOrder="0" shrinkToFit="0" vertical="center" wrapText="1"/>
    </xf>
    <xf borderId="2" fillId="0" fontId="34" numFmtId="0" xfId="0" applyAlignment="1" applyBorder="1" applyFont="1">
      <alignment readingOrder="0" vertical="center"/>
    </xf>
    <xf borderId="3" fillId="0" fontId="17" numFmtId="0" xfId="0" applyAlignment="1" applyBorder="1" applyFont="1">
      <alignment horizontal="left" readingOrder="0" vertical="center"/>
    </xf>
    <xf borderId="3" fillId="0" fontId="12" numFmtId="168" xfId="0" applyAlignment="1" applyBorder="1" applyFont="1" applyNumberFormat="1">
      <alignment horizontal="right" readingOrder="0" vertical="center"/>
    </xf>
    <xf borderId="0" fillId="0" fontId="66" numFmtId="0" xfId="0" applyAlignment="1" applyFont="1">
      <alignment horizontal="left" shrinkToFit="0" vertical="center" wrapText="1"/>
    </xf>
    <xf borderId="0" fillId="0" fontId="11" numFmtId="168" xfId="0" applyAlignment="1" applyFont="1" applyNumberFormat="1">
      <alignment horizontal="left" readingOrder="0" vertical="center"/>
    </xf>
    <xf borderId="6" fillId="0" fontId="12" numFmtId="168" xfId="0" applyAlignment="1" applyBorder="1" applyFont="1" applyNumberFormat="1">
      <alignment horizontal="right" readingOrder="0" shrinkToFit="0" vertical="center" wrapText="0"/>
    </xf>
    <xf borderId="30" fillId="0" fontId="60" numFmtId="0" xfId="0" applyAlignment="1" applyBorder="1" applyFont="1">
      <alignment horizontal="center" shrinkToFit="0" vertical="center" wrapText="1"/>
    </xf>
    <xf borderId="0" fillId="0" fontId="61" numFmtId="0" xfId="0" applyAlignment="1" applyFont="1">
      <alignment shrinkToFit="0" vertical="bottom" wrapText="1"/>
    </xf>
    <xf borderId="0" fillId="0" fontId="60" numFmtId="0" xfId="0" applyAlignment="1" applyFont="1">
      <alignment readingOrder="0" shrinkToFit="0" vertical="bottom" wrapText="1"/>
    </xf>
    <xf borderId="0" fillId="0" fontId="67" numFmtId="0" xfId="0" applyAlignment="1" applyFont="1">
      <alignment horizontal="left" shrinkToFit="0" vertical="bottom" wrapText="1"/>
    </xf>
    <xf borderId="0" fillId="0" fontId="69" numFmtId="0" xfId="0" applyAlignment="1" applyFont="1">
      <alignment shrinkToFit="0" vertical="bottom" wrapText="1"/>
    </xf>
    <xf borderId="6" fillId="0" fontId="16" numFmtId="166" xfId="0" applyAlignment="1" applyBorder="1" applyFont="1" applyNumberFormat="1">
      <alignment horizontal="right" readingOrder="0" vertical="center"/>
    </xf>
    <xf borderId="0" fillId="0" fontId="64" numFmtId="0" xfId="0" applyAlignment="1" applyFont="1">
      <alignment horizontal="center" shrinkToFit="0" vertical="bottom" wrapText="1"/>
    </xf>
    <xf borderId="31" fillId="0" fontId="50" numFmtId="0" xfId="0" applyAlignment="1" applyBorder="1" applyFont="1">
      <alignment horizontal="left" shrinkToFit="0" vertical="center" wrapText="0"/>
    </xf>
    <xf borderId="0" fillId="0" fontId="70" numFmtId="0" xfId="0" applyAlignment="1" applyFont="1">
      <alignment horizontal="left" shrinkToFit="0" vertical="bottom" wrapText="1"/>
    </xf>
    <xf borderId="31" fillId="0" fontId="51" numFmtId="0" xfId="0" applyAlignment="1" applyBorder="1" applyFont="1">
      <alignment horizontal="left" shrinkToFit="0" vertical="center" wrapText="0"/>
    </xf>
    <xf borderId="0" fillId="0" fontId="61" numFmtId="0" xfId="0" applyAlignment="1" applyFont="1">
      <alignment horizontal="left" shrinkToFit="0" vertical="bottom" wrapText="1"/>
    </xf>
    <xf borderId="32" fillId="0" fontId="51" numFmtId="0" xfId="0" applyAlignment="1" applyBorder="1" applyFont="1">
      <alignment horizontal="center" vertical="center"/>
    </xf>
    <xf borderId="33" fillId="0" fontId="1" numFmtId="0" xfId="0" applyAlignment="1" applyBorder="1" applyFont="1">
      <alignment shrinkToFit="0" vertical="bottom" wrapText="1"/>
    </xf>
    <xf borderId="34" fillId="0" fontId="51" numFmtId="0" xfId="0" applyAlignment="1" applyBorder="1" applyFont="1">
      <alignment horizontal="center" vertical="center"/>
    </xf>
    <xf borderId="35" fillId="15" fontId="55" numFmtId="0" xfId="0" applyAlignment="1" applyBorder="1" applyFont="1">
      <alignment horizontal="center" readingOrder="0" shrinkToFit="0" wrapText="1"/>
    </xf>
    <xf borderId="2" fillId="6" fontId="34" numFmtId="0" xfId="0" applyAlignment="1" applyBorder="1" applyFont="1">
      <alignment readingOrder="0" vertical="center"/>
    </xf>
    <xf borderId="0" fillId="0" fontId="1" numFmtId="0" xfId="0" applyAlignment="1" applyFont="1">
      <alignment shrinkToFit="0" vertical="bottom" wrapText="1"/>
    </xf>
    <xf borderId="36" fillId="0" fontId="1" numFmtId="0" xfId="0" applyAlignment="1" applyBorder="1" applyFont="1">
      <alignment shrinkToFit="0" vertical="bottom" wrapText="1"/>
    </xf>
    <xf borderId="31" fillId="0" fontId="51" numFmtId="0" xfId="0" applyAlignment="1" applyBorder="1" applyFont="1">
      <alignment horizontal="center" vertical="center"/>
    </xf>
    <xf borderId="31" fillId="0" fontId="52" numFmtId="0" xfId="0" applyAlignment="1" applyBorder="1" applyFont="1">
      <alignment horizontal="left" shrinkToFit="0" vertical="center" wrapText="1"/>
    </xf>
    <xf borderId="37" fillId="0" fontId="71" numFmtId="0" xfId="0" applyAlignment="1" applyBorder="1" applyFont="1">
      <alignment horizontal="center" shrinkToFit="0" wrapText="1"/>
    </xf>
    <xf borderId="0" fillId="0" fontId="68" numFmtId="0" xfId="0" applyAlignment="1" applyFont="1">
      <alignment horizontal="center" readingOrder="0" shrinkToFit="0" vertical="center" wrapText="1"/>
    </xf>
    <xf borderId="3" fillId="0" fontId="17" numFmtId="165" xfId="0" applyAlignment="1" applyBorder="1" applyFont="1" applyNumberFormat="1">
      <alignment horizontal="left" readingOrder="0" vertical="center"/>
    </xf>
    <xf borderId="3" fillId="0" fontId="17" numFmtId="0" xfId="0" applyAlignment="1" applyBorder="1" applyFont="1">
      <alignment horizontal="left" vertical="center"/>
    </xf>
    <xf borderId="0" fillId="14" fontId="9" numFmtId="0" xfId="0" applyAlignment="1" applyFont="1">
      <alignment horizontal="left"/>
    </xf>
    <xf borderId="6" fillId="0" fontId="12" numFmtId="168" xfId="0" applyAlignment="1" applyBorder="1" applyFont="1" applyNumberFormat="1">
      <alignment horizontal="right" vertical="center"/>
    </xf>
    <xf borderId="0" fillId="0" fontId="54" numFmtId="0" xfId="0" applyAlignment="1" applyFont="1">
      <alignment horizontal="left" readingOrder="0"/>
    </xf>
    <xf borderId="0" fillId="0" fontId="11" numFmtId="0" xfId="0" applyAlignment="1" applyFont="1">
      <alignment horizontal="right" readingOrder="0" shrinkToFit="0" vertical="bottom" wrapText="0"/>
    </xf>
    <xf borderId="0" fillId="0" fontId="67" numFmtId="0" xfId="0" applyFont="1"/>
    <xf borderId="0" fillId="16" fontId="9" numFmtId="0" xfId="0" applyFill="1" applyFont="1"/>
    <xf borderId="0" fillId="0" fontId="72" numFmtId="0" xfId="0" applyAlignment="1" applyFont="1">
      <alignment vertical="bottom"/>
    </xf>
    <xf borderId="0" fillId="0" fontId="67" numFmtId="0" xfId="0" applyAlignment="1" applyFont="1">
      <alignment horizontal="left"/>
    </xf>
    <xf borderId="0" fillId="0" fontId="73" numFmtId="0" xfId="0" applyAlignment="1" applyFont="1">
      <alignment horizontal="left" readingOrder="0" vertical="bottom"/>
    </xf>
    <xf borderId="4" fillId="0" fontId="71" numFmtId="0" xfId="0" applyAlignment="1" applyBorder="1" applyFont="1">
      <alignment readingOrder="0" vertical="center"/>
    </xf>
    <xf borderId="6" fillId="0" fontId="12" numFmtId="168" xfId="0" applyAlignment="1" applyBorder="1" applyFont="1" applyNumberFormat="1">
      <alignment horizontal="right" shrinkToFit="0" vertical="center" wrapText="0"/>
    </xf>
    <xf borderId="4" fillId="0" fontId="71" numFmtId="0" xfId="0" applyAlignment="1" applyBorder="1" applyFont="1">
      <alignment horizontal="left" readingOrder="0" vertical="center"/>
    </xf>
    <xf borderId="0" fillId="0" fontId="74" numFmtId="0" xfId="0" applyAlignment="1" applyFont="1">
      <alignment horizontal="center" readingOrder="0" vertical="bottom"/>
    </xf>
    <xf borderId="4" fillId="0" fontId="71" numFmtId="0" xfId="0" applyAlignment="1" applyBorder="1" applyFont="1">
      <alignment horizontal="right" readingOrder="0" vertical="center"/>
    </xf>
    <xf borderId="0" fillId="0" fontId="72" numFmtId="0" xfId="0" applyFont="1"/>
    <xf borderId="4" fillId="0" fontId="75" numFmtId="0" xfId="0" applyAlignment="1" applyBorder="1" applyFont="1">
      <alignment horizontal="left" readingOrder="0" vertical="center"/>
    </xf>
    <xf borderId="1" fillId="0" fontId="72" numFmtId="0" xfId="0" applyBorder="1" applyFont="1"/>
    <xf borderId="0" fillId="0" fontId="9" numFmtId="0" xfId="0" applyAlignment="1" applyFont="1">
      <alignment vertical="center"/>
    </xf>
    <xf borderId="0" fillId="0" fontId="76" numFmtId="0" xfId="0" applyAlignment="1" applyFont="1">
      <alignment vertical="center"/>
    </xf>
    <xf borderId="0" fillId="0" fontId="61" numFmtId="0" xfId="0" applyAlignment="1" applyFont="1">
      <alignment readingOrder="0" vertical="center"/>
    </xf>
    <xf borderId="0" fillId="0" fontId="76" numFmtId="0" xfId="0" applyAlignment="1" applyFont="1">
      <alignment readingOrder="0" vertical="center"/>
    </xf>
    <xf borderId="0" fillId="0" fontId="77" numFmtId="0" xfId="0" applyAlignment="1" applyFont="1">
      <alignment readingOrder="0" vertical="center"/>
    </xf>
    <xf borderId="0" fillId="0" fontId="78" numFmtId="0" xfId="0" applyAlignment="1" applyFont="1">
      <alignment vertical="center"/>
    </xf>
    <xf borderId="0" fillId="0" fontId="79" numFmtId="0" xfId="0" applyAlignment="1" applyFont="1">
      <alignment horizontal="left" readingOrder="0" vertical="center"/>
    </xf>
    <xf borderId="0" fillId="0" fontId="78" numFmtId="0" xfId="0" applyAlignment="1" applyFont="1">
      <alignment readingOrder="0" vertical="center"/>
    </xf>
    <xf borderId="0" fillId="0" fontId="61" numFmtId="0" xfId="0" applyAlignment="1" applyFont="1">
      <alignment horizontal="left" readingOrder="0" vertical="center"/>
    </xf>
    <xf borderId="0" fillId="0" fontId="78" numFmtId="0" xfId="0" applyAlignment="1" applyFont="1">
      <alignment horizontal="center" readingOrder="0" vertical="center"/>
    </xf>
    <xf borderId="0" fillId="0" fontId="77" numFmtId="0" xfId="0" applyAlignment="1" applyFont="1">
      <alignment horizontal="right" readingOrder="0" shrinkToFit="0" vertical="center" wrapText="0"/>
    </xf>
    <xf borderId="0" fillId="0" fontId="80" numFmtId="0" xfId="0" applyAlignment="1" applyFont="1">
      <alignment readingOrder="0" vertical="center"/>
    </xf>
    <xf borderId="0" fillId="0" fontId="77" numFmtId="0" xfId="0" applyAlignment="1" applyFont="1">
      <alignment horizontal="right" readingOrder="0" vertical="center"/>
    </xf>
    <xf borderId="0" fillId="6" fontId="15" numFmtId="0" xfId="0" applyAlignment="1" applyFont="1">
      <alignment horizontal="left" readingOrder="0" shrinkToFit="0" vertical="center" wrapText="0"/>
    </xf>
    <xf borderId="0" fillId="0" fontId="61" numFmtId="166" xfId="0" applyAlignment="1" applyFont="1" applyNumberFormat="1">
      <alignment horizontal="right" readingOrder="0" vertical="center"/>
    </xf>
    <xf borderId="3" fillId="6" fontId="17" numFmtId="0" xfId="0" applyAlignment="1" applyBorder="1" applyFont="1">
      <alignment readingOrder="0" vertical="center"/>
    </xf>
    <xf borderId="0" fillId="0" fontId="67" numFmtId="0" xfId="0" applyAlignment="1" applyFont="1">
      <alignment horizontal="right" readingOrder="0" vertical="center"/>
    </xf>
    <xf borderId="0" fillId="0" fontId="65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vertical="center"/>
    </xf>
    <xf borderId="3" fillId="6" fontId="17" numFmtId="165" xfId="0" applyAlignment="1" applyBorder="1" applyFont="1" applyNumberFormat="1">
      <alignment horizontal="left" readingOrder="0" vertical="center"/>
    </xf>
    <xf borderId="3" fillId="6" fontId="17" numFmtId="0" xfId="0" applyAlignment="1" applyBorder="1" applyFont="1">
      <alignment readingOrder="0" shrinkToFit="0" vertical="center" wrapText="0"/>
    </xf>
    <xf borderId="0" fillId="0" fontId="81" numFmtId="0" xfId="0" applyAlignment="1" applyFont="1">
      <alignment horizontal="left" readingOrder="0" shrinkToFit="0" vertical="center" wrapText="1"/>
    </xf>
    <xf borderId="3" fillId="6" fontId="17" numFmtId="0" xfId="0" applyAlignment="1" applyBorder="1" applyFont="1">
      <alignment horizontal="left" vertical="center"/>
    </xf>
    <xf borderId="6" fillId="6" fontId="12" numFmtId="168" xfId="0" applyAlignment="1" applyBorder="1" applyFont="1" applyNumberFormat="1">
      <alignment horizontal="right" vertical="center"/>
    </xf>
    <xf borderId="0" fillId="0" fontId="82" numFmtId="0" xfId="0" applyAlignment="1" applyFont="1">
      <alignment readingOrder="0" vertical="center"/>
    </xf>
    <xf borderId="3" fillId="6" fontId="12" numFmtId="0" xfId="0" applyAlignment="1" applyBorder="1" applyFont="1">
      <alignment horizontal="center" readingOrder="0" vertical="center"/>
    </xf>
    <xf borderId="6" fillId="6" fontId="12" numFmtId="168" xfId="0" applyAlignment="1" applyBorder="1" applyFont="1" applyNumberFormat="1">
      <alignment horizontal="right" shrinkToFit="0" vertical="center" wrapText="0"/>
    </xf>
    <xf borderId="3" fillId="6" fontId="12" numFmtId="166" xfId="0" applyAlignment="1" applyBorder="1" applyFont="1" applyNumberFormat="1">
      <alignment horizontal="center" readingOrder="0" vertical="center"/>
    </xf>
    <xf borderId="0" fillId="0" fontId="83" numFmtId="0" xfId="0" applyAlignment="1" applyFont="1">
      <alignment readingOrder="0" vertical="center"/>
    </xf>
    <xf borderId="6" fillId="6" fontId="11" numFmtId="0" xfId="0" applyAlignment="1" applyBorder="1" applyFont="1">
      <alignment horizontal="left" readingOrder="0" shrinkToFit="0" vertical="center" wrapText="1"/>
    </xf>
    <xf borderId="0" fillId="0" fontId="17" numFmtId="0" xfId="0" applyAlignment="1" applyFont="1">
      <alignment horizontal="left" vertical="center"/>
    </xf>
    <xf borderId="0" fillId="0" fontId="82" numFmtId="0" xfId="0" applyAlignment="1" applyFont="1">
      <alignment horizontal="right" readingOrder="0" shrinkToFit="0" vertical="center" wrapText="0"/>
    </xf>
    <xf borderId="0" fillId="0" fontId="15" numFmtId="0" xfId="0" applyAlignment="1" applyFont="1">
      <alignment horizontal="left" readingOrder="0" shrinkToFit="0" vertical="center" wrapText="0"/>
    </xf>
    <xf borderId="0" fillId="0" fontId="82" numFmtId="168" xfId="0" applyAlignment="1" applyFont="1" applyNumberFormat="1">
      <alignment horizontal="right" readingOrder="0" vertical="center"/>
    </xf>
    <xf borderId="2" fillId="0" fontId="17" numFmtId="165" xfId="0" applyAlignment="1" applyBorder="1" applyFont="1" applyNumberFormat="1">
      <alignment horizontal="left" readingOrder="0" vertical="center"/>
    </xf>
    <xf borderId="0" fillId="0" fontId="69" numFmtId="0" xfId="0" applyAlignment="1" applyFont="1">
      <alignment horizontal="right" readingOrder="0" vertical="center"/>
    </xf>
    <xf borderId="3" fillId="0" fontId="17" numFmtId="0" xfId="0" applyAlignment="1" applyBorder="1" applyFont="1">
      <alignment readingOrder="0" vertical="center"/>
    </xf>
    <xf borderId="0" fillId="0" fontId="11" numFmtId="0" xfId="0" applyAlignment="1" applyFont="1">
      <alignment shrinkToFit="0" vertical="center" wrapText="1"/>
    </xf>
    <xf borderId="3" fillId="0" fontId="17" numFmtId="0" xfId="0" applyAlignment="1" applyBorder="1" applyFont="1">
      <alignment readingOrder="0" shrinkToFit="0" vertical="center" wrapText="0"/>
    </xf>
    <xf borderId="0" fillId="0" fontId="77" numFmtId="0" xfId="0" applyAlignment="1" applyFont="1">
      <alignment vertical="center"/>
    </xf>
    <xf borderId="3" fillId="0" fontId="12" numFmtId="0" xfId="0" applyAlignment="1" applyBorder="1" applyFont="1">
      <alignment horizontal="center" readingOrder="0" vertical="center"/>
    </xf>
    <xf borderId="3" fillId="0" fontId="12" numFmtId="166" xfId="0" applyAlignment="1" applyBorder="1" applyFont="1" applyNumberFormat="1">
      <alignment horizontal="center" readingOrder="0" vertical="center"/>
    </xf>
    <xf borderId="0" fillId="0" fontId="61" numFmtId="0" xfId="0" applyAlignment="1" applyFont="1">
      <alignment horizontal="left" vertical="center"/>
    </xf>
    <xf borderId="6" fillId="0" fontId="11" numFmtId="0" xfId="0" applyAlignment="1" applyBorder="1" applyFont="1">
      <alignment horizontal="left" readingOrder="0" shrinkToFit="0" vertical="center" wrapText="1"/>
    </xf>
    <xf borderId="0" fillId="0" fontId="77" numFmtId="0" xfId="0" applyAlignment="1" applyFont="1">
      <alignment horizontal="right" shrinkToFit="0" vertical="center" wrapText="0"/>
    </xf>
    <xf borderId="2" fillId="6" fontId="17" numFmtId="165" xfId="0" applyAlignment="1" applyBorder="1" applyFont="1" applyNumberFormat="1">
      <alignment horizontal="left" readingOrder="0" vertical="center"/>
    </xf>
    <xf borderId="0" fillId="0" fontId="77" numFmtId="168" xfId="0" applyAlignment="1" applyFont="1" applyNumberFormat="1">
      <alignment horizontal="right" vertical="center"/>
    </xf>
    <xf borderId="3" fillId="6" fontId="17" numFmtId="0" xfId="0" applyAlignment="1" applyBorder="1" applyFont="1">
      <alignment vertical="center"/>
    </xf>
    <xf borderId="0" fillId="0" fontId="11" numFmtId="0" xfId="0" applyAlignment="1" applyFont="1">
      <alignment shrinkToFit="0" vertical="center" wrapText="1"/>
    </xf>
    <xf borderId="3" fillId="6" fontId="17" numFmtId="0" xfId="0" applyAlignment="1" applyBorder="1" applyFont="1">
      <alignment shrinkToFit="0" vertical="center" wrapText="0"/>
    </xf>
    <xf borderId="3" fillId="6" fontId="12" numFmtId="0" xfId="0" applyAlignment="1" applyBorder="1" applyFont="1">
      <alignment horizontal="center" vertical="center"/>
    </xf>
    <xf borderId="3" fillId="6" fontId="12" numFmtId="166" xfId="0" applyAlignment="1" applyBorder="1" applyFont="1" applyNumberFormat="1">
      <alignment horizontal="center" vertical="center"/>
    </xf>
    <xf borderId="6" fillId="6" fontId="11" numFmtId="0" xfId="0" applyAlignment="1" applyBorder="1" applyFont="1">
      <alignment horizontal="left" shrinkToFit="0" vertical="center" wrapText="1"/>
    </xf>
    <xf borderId="0" fillId="0" fontId="82" numFmtId="0" xfId="0" applyAlignment="1" applyFont="1">
      <alignment vertical="center"/>
    </xf>
    <xf borderId="3" fillId="0" fontId="17" numFmtId="0" xfId="0" applyAlignment="1" applyBorder="1" applyFont="1">
      <alignment vertical="center"/>
    </xf>
    <xf borderId="2" fillId="6" fontId="34" numFmtId="0" xfId="0" applyAlignment="1" applyBorder="1" applyFont="1">
      <alignment vertical="center"/>
    </xf>
    <xf borderId="3" fillId="0" fontId="17" numFmtId="0" xfId="0" applyAlignment="1" applyBorder="1" applyFont="1">
      <alignment shrinkToFit="0" vertical="center" wrapText="0"/>
    </xf>
    <xf borderId="0" fillId="0" fontId="82" numFmtId="0" xfId="0" applyAlignment="1" applyFont="1">
      <alignment horizontal="right" shrinkToFit="0" vertical="center" wrapText="0"/>
    </xf>
    <xf borderId="0" fillId="0" fontId="82" numFmtId="168" xfId="0" applyAlignment="1" applyFont="1" applyNumberFormat="1">
      <alignment horizontal="right" vertical="center"/>
    </xf>
    <xf borderId="3" fillId="0" fontId="12" numFmtId="0" xfId="0" applyAlignment="1" applyBorder="1" applyFont="1">
      <alignment horizontal="center" readingOrder="0" vertical="center"/>
    </xf>
    <xf borderId="3" fillId="6" fontId="17" numFmtId="165" xfId="0" applyAlignment="1" applyBorder="1" applyFont="1" applyNumberFormat="1">
      <alignment horizontal="left" vertical="center"/>
    </xf>
    <xf borderId="3" fillId="0" fontId="12" numFmtId="0" xfId="0" applyAlignment="1" applyBorder="1" applyFont="1">
      <alignment horizontal="center" vertical="center"/>
    </xf>
    <xf borderId="0" fillId="0" fontId="69" numFmtId="0" xfId="0" applyAlignment="1" applyFont="1">
      <alignment vertical="center"/>
    </xf>
    <xf borderId="3" fillId="0" fontId="12" numFmtId="166" xfId="0" applyAlignment="1" applyBorder="1" applyFont="1" applyNumberFormat="1">
      <alignment horizontal="center" vertical="center"/>
    </xf>
    <xf borderId="0" fillId="0" fontId="69" numFmtId="0" xfId="0" applyAlignment="1" applyFont="1">
      <alignment horizontal="left" vertical="center"/>
    </xf>
    <xf borderId="6" fillId="0" fontId="11" numFmtId="0" xfId="0" applyAlignment="1" applyBorder="1" applyFont="1">
      <alignment horizontal="left" shrinkToFit="0" vertical="center" wrapText="1"/>
    </xf>
    <xf borderId="0" fillId="0" fontId="84" numFmtId="0" xfId="0" applyAlignment="1" applyFont="1">
      <alignment horizontal="right" readingOrder="0" vertical="center"/>
    </xf>
    <xf borderId="2" fillId="0" fontId="34" numFmtId="0" xfId="0" applyAlignment="1" applyBorder="1" applyFont="1">
      <alignment vertical="center"/>
    </xf>
    <xf borderId="3" fillId="0" fontId="17" numFmtId="165" xfId="0" applyAlignment="1" applyBorder="1" applyFont="1" applyNumberFormat="1">
      <alignment horizontal="left" vertical="center"/>
    </xf>
    <xf borderId="0" fillId="0" fontId="73" numFmtId="0" xfId="0" applyAlignment="1" applyFont="1">
      <alignment horizontal="left" readingOrder="0"/>
    </xf>
    <xf borderId="0" fillId="0" fontId="85" numFmtId="0" xfId="0" applyAlignment="1" applyFont="1">
      <alignment horizontal="center" readingOrder="0"/>
    </xf>
    <xf borderId="0" fillId="3" fontId="9" numFmtId="0" xfId="0" applyAlignment="1" applyFont="1">
      <alignment horizontal="center"/>
    </xf>
    <xf borderId="0" fillId="0" fontId="11" numFmtId="0" xfId="0" applyAlignment="1" applyFont="1">
      <alignment horizontal="right" readingOrder="0"/>
    </xf>
    <xf borderId="0" fillId="3" fontId="9" numFmtId="0" xfId="0" applyAlignment="1" applyFont="1">
      <alignment horizontal="left"/>
    </xf>
    <xf borderId="1" fillId="0" fontId="9" numFmtId="0" xfId="0" applyBorder="1" applyFont="1"/>
    <xf borderId="0" fillId="3" fontId="9" numFmtId="0" xfId="0" applyFont="1"/>
    <xf borderId="1" fillId="0" fontId="9" numFmtId="0" xfId="0" applyAlignment="1" applyBorder="1" applyFont="1">
      <alignment horizontal="left"/>
    </xf>
    <xf borderId="0" fillId="0" fontId="86" numFmtId="0" xfId="0" applyAlignment="1" applyFont="1">
      <alignment horizontal="left" readingOrder="0" vertical="bottom"/>
    </xf>
    <xf borderId="0" fillId="0" fontId="58" numFmtId="0" xfId="0" applyAlignment="1" applyFont="1">
      <alignment readingOrder="0" vertical="center"/>
    </xf>
    <xf borderId="0" fillId="0" fontId="87" numFmtId="0" xfId="0" applyAlignment="1" applyFont="1">
      <alignment horizontal="center" readingOrder="0"/>
    </xf>
    <xf borderId="0" fillId="0" fontId="58" numFmtId="0" xfId="0" applyAlignment="1" applyFont="1">
      <alignment horizontal="left" readingOrder="0" vertical="center"/>
    </xf>
    <xf borderId="0" fillId="0" fontId="87" numFmtId="0" xfId="0" applyAlignment="1" applyFont="1">
      <alignment horizontal="left" readingOrder="0"/>
    </xf>
    <xf borderId="0" fillId="0" fontId="78" numFmtId="0" xfId="0" applyAlignment="1" applyFont="1">
      <alignment horizontal="left" readingOrder="0" vertical="center"/>
    </xf>
    <xf borderId="1" fillId="0" fontId="9" numFmtId="0" xfId="0" applyAlignment="1" applyBorder="1" applyFont="1">
      <alignment shrinkToFit="0" wrapText="0"/>
    </xf>
    <xf borderId="0" fillId="0" fontId="78" numFmtId="0" xfId="0" applyAlignment="1" applyFont="1">
      <alignment horizontal="left" readingOrder="0" shrinkToFit="0" vertical="center" wrapText="1"/>
    </xf>
    <xf borderId="1" fillId="0" fontId="9" numFmtId="0" xfId="0" applyAlignment="1" applyBorder="1" applyFont="1">
      <alignment horizontal="center"/>
    </xf>
    <xf borderId="0" fillId="0" fontId="80" numFmtId="0" xfId="0" applyAlignment="1" applyFont="1">
      <alignment horizontal="left" readingOrder="0" vertical="center"/>
    </xf>
    <xf borderId="0" fillId="0" fontId="58" numFmtId="0" xfId="0" applyAlignment="1" applyFont="1">
      <alignment readingOrder="0" shrinkToFit="0" vertical="center" wrapText="0"/>
    </xf>
    <xf borderId="2" fillId="6" fontId="15" numFmtId="0" xfId="0" applyAlignment="1" applyBorder="1" applyFont="1">
      <alignment horizontal="left" readingOrder="0" vertical="center"/>
    </xf>
    <xf borderId="0" fillId="0" fontId="58" numFmtId="0" xfId="0" applyAlignment="1" applyFont="1">
      <alignment horizontal="center" readingOrder="0" vertical="center"/>
    </xf>
    <xf borderId="0" fillId="0" fontId="88" numFmtId="0" xfId="0" applyAlignment="1" applyFont="1">
      <alignment readingOrder="0" vertical="center"/>
    </xf>
    <xf borderId="0" fillId="0" fontId="88" numFmtId="0" xfId="0" applyAlignment="1" applyFont="1">
      <alignment readingOrder="0" shrinkToFit="0" vertical="center" wrapText="0"/>
    </xf>
    <xf borderId="0" fillId="0" fontId="88" numFmtId="0" xfId="0" applyAlignment="1" applyFont="1">
      <alignment horizontal="center" readingOrder="0" vertical="center"/>
    </xf>
    <xf borderId="0" fillId="0" fontId="88" numFmtId="0" xfId="0" applyAlignment="1" applyFont="1">
      <alignment horizontal="left" readingOrder="0" vertical="center"/>
    </xf>
    <xf borderId="0" fillId="0" fontId="89" numFmtId="0" xfId="0" applyAlignment="1" applyFont="1">
      <alignment readingOrder="0" vertical="center"/>
    </xf>
    <xf borderId="3" fillId="6" fontId="17" numFmtId="166" xfId="0" applyAlignment="1" applyBorder="1" applyFont="1" applyNumberFormat="1">
      <alignment horizontal="left" readingOrder="0" vertical="center"/>
    </xf>
    <xf borderId="2" fillId="6" fontId="64" numFmtId="0" xfId="0" applyAlignment="1" applyBorder="1" applyFont="1">
      <alignment readingOrder="0" vertical="center"/>
    </xf>
    <xf borderId="3" fillId="6" fontId="17" numFmtId="166" xfId="0" applyAlignment="1" applyBorder="1" applyFont="1" applyNumberFormat="1">
      <alignment horizontal="left" readingOrder="0" shrinkToFit="0" vertical="center" wrapText="0"/>
    </xf>
    <xf borderId="3" fillId="6" fontId="69" numFmtId="0" xfId="0" applyAlignment="1" applyBorder="1" applyFont="1">
      <alignment horizontal="left" readingOrder="0" vertical="center"/>
    </xf>
    <xf borderId="3" fillId="6" fontId="15" numFmtId="0" xfId="0" applyAlignment="1" applyBorder="1" applyFont="1">
      <alignment horizontal="left" readingOrder="0" vertical="center"/>
    </xf>
    <xf borderId="3" fillId="6" fontId="17" numFmtId="0" xfId="0" applyAlignment="1" applyBorder="1" applyFont="1">
      <alignment horizontal="left" readingOrder="0" shrinkToFit="0" vertical="center" wrapText="0"/>
    </xf>
    <xf borderId="2" fillId="0" fontId="15" numFmtId="0" xfId="0" applyAlignment="1" applyBorder="1" applyFont="1">
      <alignment horizontal="left" readingOrder="0" vertical="center"/>
    </xf>
    <xf borderId="3" fillId="0" fontId="17" numFmtId="166" xfId="0" applyAlignment="1" applyBorder="1" applyFont="1" applyNumberFormat="1">
      <alignment horizontal="left" readingOrder="0" vertical="center"/>
    </xf>
    <xf borderId="3" fillId="6" fontId="90" numFmtId="0" xfId="0" applyAlignment="1" applyBorder="1" applyFont="1">
      <alignment readingOrder="0" shrinkToFit="0" vertical="center" wrapText="0"/>
    </xf>
    <xf borderId="3" fillId="0" fontId="17" numFmtId="166" xfId="0" applyAlignment="1" applyBorder="1" applyFont="1" applyNumberFormat="1">
      <alignment horizontal="left" readingOrder="0" shrinkToFit="0" vertical="center" wrapText="0"/>
    </xf>
    <xf borderId="3" fillId="6" fontId="69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left" readingOrder="0"/>
    </xf>
    <xf borderId="6" fillId="6" fontId="64" numFmtId="166" xfId="0" applyAlignment="1" applyBorder="1" applyFont="1" applyNumberFormat="1">
      <alignment horizontal="left" readingOrder="0" vertical="center"/>
    </xf>
    <xf borderId="0" fillId="0" fontId="13" numFmtId="0" xfId="0" applyAlignment="1" applyFont="1">
      <alignment horizontal="left" readingOrder="0" vertical="center"/>
    </xf>
    <xf borderId="6" fillId="6" fontId="81" numFmtId="0" xfId="0" applyAlignment="1" applyBorder="1" applyFont="1">
      <alignment horizontal="left" readingOrder="0" shrinkToFit="0" vertical="center" wrapText="1"/>
    </xf>
    <xf borderId="3" fillId="0" fontId="15" numFmtId="0" xfId="0" applyAlignment="1" applyBorder="1" applyFont="1">
      <alignment horizontal="left" readingOrder="0" vertical="center"/>
    </xf>
    <xf borderId="2" fillId="0" fontId="64" numFmtId="0" xfId="0" applyAlignment="1" applyBorder="1" applyFont="1">
      <alignment readingOrder="0" vertical="center"/>
    </xf>
    <xf borderId="0" fillId="0" fontId="13" numFmtId="0" xfId="0" applyAlignment="1" applyFont="1">
      <alignment horizontal="right" readingOrder="0" vertical="center"/>
    </xf>
    <xf borderId="3" fillId="0" fontId="69" numFmtId="0" xfId="0" applyAlignment="1" applyBorder="1" applyFont="1">
      <alignment horizontal="left" readingOrder="0" vertical="center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right" readingOrder="0" vertical="top"/>
    </xf>
    <xf borderId="3" fillId="0" fontId="17" numFmtId="0" xfId="0" applyAlignment="1" applyBorder="1" applyFont="1">
      <alignment horizontal="left" readingOrder="0" shrinkToFit="0" vertical="center" wrapText="0"/>
    </xf>
    <xf borderId="3" fillId="6" fontId="17" numFmtId="166" xfId="0" applyAlignment="1" applyBorder="1" applyFont="1" applyNumberFormat="1">
      <alignment horizontal="left" vertical="center"/>
    </xf>
    <xf borderId="3" fillId="6" fontId="17" numFmtId="166" xfId="0" applyAlignment="1" applyBorder="1" applyFont="1" applyNumberFormat="1">
      <alignment horizontal="left" shrinkToFit="0" vertical="center" wrapText="0"/>
    </xf>
    <xf borderId="3" fillId="0" fontId="69" numFmtId="0" xfId="0" applyAlignment="1" applyBorder="1" applyFont="1">
      <alignment readingOrder="0" shrinkToFit="0" vertical="center" wrapText="0"/>
    </xf>
    <xf borderId="3" fillId="6" fontId="15" numFmtId="0" xfId="0" applyAlignment="1" applyBorder="1" applyFont="1">
      <alignment horizontal="left" vertical="center"/>
    </xf>
    <xf borderId="3" fillId="0" fontId="69" numFmtId="0" xfId="0" applyAlignment="1" applyBorder="1" applyFont="1">
      <alignment horizontal="center" readingOrder="0" vertical="center"/>
    </xf>
    <xf borderId="3" fillId="0" fontId="17" numFmtId="166" xfId="0" applyAlignment="1" applyBorder="1" applyFont="1" applyNumberFormat="1">
      <alignment horizontal="left" vertical="center"/>
    </xf>
    <xf borderId="0" fillId="0" fontId="1" numFmtId="0" xfId="0" applyAlignment="1" applyFont="1">
      <alignment horizontal="right" readingOrder="0" vertical="center"/>
    </xf>
    <xf borderId="3" fillId="0" fontId="17" numFmtId="166" xfId="0" applyAlignment="1" applyBorder="1" applyFont="1" applyNumberFormat="1">
      <alignment horizontal="left" shrinkToFit="0" vertical="center" wrapText="0"/>
    </xf>
    <xf borderId="0" fillId="0" fontId="45" numFmtId="0" xfId="0" applyAlignment="1" applyFont="1">
      <alignment horizontal="left" readingOrder="0" vertical="center"/>
    </xf>
    <xf borderId="3" fillId="0" fontId="15" numFmtId="0" xfId="0" applyAlignment="1" applyBorder="1" applyFont="1">
      <alignment horizontal="left" vertical="center"/>
    </xf>
    <xf borderId="0" fillId="0" fontId="58" numFmtId="0" xfId="0" applyAlignment="1" applyFont="1">
      <alignment vertical="bottom"/>
    </xf>
    <xf borderId="0" fillId="0" fontId="45" numFmtId="0" xfId="0" applyAlignment="1" applyFont="1">
      <alignment vertical="bottom"/>
    </xf>
    <xf borderId="6" fillId="0" fontId="64" numFmtId="166" xfId="0" applyAlignment="1" applyBorder="1" applyFont="1" applyNumberFormat="1">
      <alignment horizontal="left" readingOrder="0" vertical="center"/>
    </xf>
    <xf borderId="0" fillId="0" fontId="88" numFmtId="0" xfId="0" applyAlignment="1" applyFont="1">
      <alignment horizontal="center" readingOrder="0" vertical="bottom"/>
    </xf>
    <xf borderId="6" fillId="0" fontId="81" numFmtId="0" xfId="0" applyAlignment="1" applyBorder="1" applyFont="1">
      <alignment horizontal="left" readingOrder="0" shrinkToFit="0" vertical="center" wrapText="1"/>
    </xf>
    <xf borderId="0" fillId="0" fontId="58" numFmtId="0" xfId="0" applyAlignment="1" applyFont="1">
      <alignment horizontal="right" readingOrder="0" vertical="bottom"/>
    </xf>
    <xf borderId="3" fillId="6" fontId="69" numFmtId="0" xfId="0" applyAlignment="1" applyBorder="1" applyFont="1">
      <alignment readingOrder="0" shrinkToFit="0" vertical="center" wrapText="0"/>
    </xf>
    <xf borderId="0" fillId="0" fontId="91" numFmtId="0" xfId="0" applyAlignment="1" applyFont="1">
      <alignment readingOrder="0" vertical="bottom"/>
    </xf>
    <xf borderId="0" fillId="0" fontId="92" numFmtId="0" xfId="0" applyAlignment="1" applyFont="1">
      <alignment vertical="top"/>
    </xf>
    <xf borderId="2" fillId="6" fontId="15" numFmtId="0" xfId="0" applyAlignment="1" applyBorder="1" applyFont="1">
      <alignment horizontal="left" vertical="center"/>
    </xf>
    <xf borderId="4" fillId="0" fontId="88" numFmtId="0" xfId="0" applyAlignment="1" applyBorder="1" applyFont="1">
      <alignment vertical="top"/>
    </xf>
    <xf borderId="4" fillId="0" fontId="88" numFmtId="0" xfId="0" applyAlignment="1" applyBorder="1" applyFont="1">
      <alignment readingOrder="0" vertical="top"/>
    </xf>
    <xf borderId="3" fillId="0" fontId="15" numFmtId="0" xfId="0" applyAlignment="1" applyBorder="1" applyFont="1">
      <alignment horizontal="left" readingOrder="0" vertical="center"/>
    </xf>
    <xf borderId="6" fillId="0" fontId="11" numFmtId="0" xfId="0" applyAlignment="1" applyBorder="1" applyFont="1">
      <alignment horizontal="left" readingOrder="0" shrinkToFit="0" vertical="center" wrapText="1"/>
    </xf>
    <xf borderId="2" fillId="0" fontId="15" numFmtId="0" xfId="0" applyAlignment="1" applyBorder="1" applyFont="1">
      <alignment horizontal="left" vertical="center"/>
    </xf>
    <xf borderId="4" fillId="0" fontId="88" numFmtId="0" xfId="0" applyAlignment="1" applyBorder="1" applyFont="1">
      <alignment shrinkToFit="0" vertical="top" wrapText="0"/>
    </xf>
    <xf borderId="38" fillId="0" fontId="13" numFmtId="0" xfId="0" applyAlignment="1" applyBorder="1" applyFont="1">
      <alignment horizontal="right" vertical="top"/>
    </xf>
    <xf borderId="4" fillId="0" fontId="13" numFmtId="0" xfId="0" applyAlignment="1" applyBorder="1" applyFont="1">
      <alignment horizontal="right" vertical="top"/>
    </xf>
    <xf borderId="39" fillId="0" fontId="13" numFmtId="0" xfId="0" applyAlignment="1" applyBorder="1" applyFont="1">
      <alignment vertical="top"/>
    </xf>
    <xf borderId="4" fillId="0" fontId="13" numFmtId="0" xfId="0" applyAlignment="1" applyBorder="1" applyFont="1">
      <alignment horizontal="right" readingOrder="0" vertical="top"/>
    </xf>
    <xf borderId="4" fillId="0" fontId="93" numFmtId="0" xfId="0" applyAlignment="1" applyBorder="1" applyFont="1">
      <alignment horizontal="right" readingOrder="0" vertical="center"/>
    </xf>
    <xf borderId="38" fillId="0" fontId="88" numFmtId="0" xfId="0" applyAlignment="1" applyBorder="1" applyFont="1">
      <alignment horizontal="right" readingOrder="0" vertical="bottom"/>
    </xf>
    <xf borderId="4" fillId="0" fontId="88" numFmtId="0" xfId="0" applyAlignment="1" applyBorder="1" applyFont="1">
      <alignment horizontal="right" readingOrder="0" vertical="bottom"/>
    </xf>
    <xf borderId="4" fillId="0" fontId="89" numFmtId="0" xfId="0" applyAlignment="1" applyBorder="1" applyFont="1">
      <alignment readingOrder="0" vertical="bottom"/>
    </xf>
    <xf borderId="0" fillId="13" fontId="1" numFmtId="0" xfId="0" applyAlignment="1" applyFont="1">
      <alignment vertical="bottom"/>
    </xf>
    <xf borderId="40" fillId="0" fontId="64" numFmtId="0" xfId="0" applyAlignment="1" applyBorder="1" applyFont="1">
      <alignment readingOrder="0" vertical="center"/>
    </xf>
    <xf borderId="0" fillId="13" fontId="9" numFmtId="0" xfId="0" applyFont="1"/>
    <xf borderId="41" fillId="0" fontId="82" numFmtId="0" xfId="0" applyAlignment="1" applyBorder="1" applyFont="1">
      <alignment horizontal="left" readingOrder="0" vertical="center"/>
    </xf>
    <xf borderId="0" fillId="0" fontId="31" numFmtId="0" xfId="0" applyAlignment="1" applyFont="1">
      <alignment horizontal="left" readingOrder="0"/>
    </xf>
    <xf borderId="0" fillId="0" fontId="89" numFmtId="0" xfId="0" applyAlignment="1" applyFont="1">
      <alignment horizontal="left" readingOrder="0" vertical="center"/>
    </xf>
    <xf borderId="0" fillId="0" fontId="94" numFmtId="0" xfId="0" applyAlignment="1" applyFont="1">
      <alignment horizontal="center" readingOrder="0"/>
    </xf>
    <xf borderId="41" fillId="0" fontId="82" numFmtId="0" xfId="0" applyAlignment="1" applyBorder="1" applyFont="1">
      <alignment readingOrder="0" shrinkToFit="0" vertical="center" wrapText="0"/>
    </xf>
    <xf borderId="0" fillId="0" fontId="95" numFmtId="0" xfId="0" applyAlignment="1" applyFont="1">
      <alignment vertical="center"/>
    </xf>
    <xf borderId="0" fillId="0" fontId="33" numFmtId="0" xfId="0" applyAlignment="1" applyFont="1">
      <alignment horizontal="center" readingOrder="0" vertical="center"/>
    </xf>
    <xf borderId="3" fillId="6" fontId="17" numFmtId="168" xfId="0" applyAlignment="1" applyBorder="1" applyFont="1" applyNumberFormat="1">
      <alignment horizontal="left" readingOrder="0" shrinkToFit="0" vertical="center" wrapText="0"/>
    </xf>
    <xf borderId="0" fillId="0" fontId="96" numFmtId="0" xfId="0" applyAlignment="1" applyFont="1">
      <alignment readingOrder="0" vertical="center"/>
    </xf>
    <xf borderId="42" fillId="0" fontId="97" numFmtId="0" xfId="0" applyAlignment="1" applyBorder="1" applyFont="1">
      <alignment horizontal="left" readingOrder="0" shrinkToFit="0" vertical="center" wrapText="0"/>
    </xf>
    <xf borderId="0" fillId="0" fontId="96" numFmtId="0" xfId="0" applyAlignment="1" applyFont="1">
      <alignment horizontal="left" readingOrder="0" vertical="center"/>
    </xf>
    <xf borderId="1" fillId="0" fontId="27" numFmtId="0" xfId="0" applyAlignment="1" applyBorder="1" applyFont="1">
      <alignment horizontal="left" readingOrder="0" vertical="center"/>
    </xf>
    <xf borderId="0" fillId="0" fontId="98" numFmtId="0" xfId="0" applyAlignment="1" applyFont="1">
      <alignment readingOrder="0" vertical="center"/>
    </xf>
    <xf borderId="43" fillId="0" fontId="17" numFmtId="166" xfId="0" applyAlignment="1" applyBorder="1" applyFont="1" applyNumberFormat="1">
      <alignment horizontal="right" readingOrder="0" vertical="center"/>
    </xf>
    <xf borderId="0" fillId="0" fontId="1" numFmtId="0" xfId="0" applyAlignment="1" applyFont="1">
      <alignment horizontal="left" shrinkToFit="0" vertical="center" wrapText="0"/>
    </xf>
    <xf borderId="1" fillId="0" fontId="69" numFmtId="166" xfId="0" applyAlignment="1" applyBorder="1" applyFont="1" applyNumberFormat="1">
      <alignment horizontal="right" readingOrder="0" shrinkToFit="0" vertical="center" wrapText="0"/>
    </xf>
    <xf borderId="2" fillId="6" fontId="15" numFmtId="0" xfId="0" applyAlignment="1" applyBorder="1" applyFont="1">
      <alignment horizontal="left" readingOrder="0" shrinkToFit="0" vertical="center" wrapText="0"/>
    </xf>
    <xf borderId="3" fillId="6" fontId="17" numFmtId="168" xfId="0" applyAlignment="1" applyBorder="1" applyFont="1" applyNumberFormat="1">
      <alignment horizontal="left" readingOrder="0" vertical="center"/>
    </xf>
    <xf borderId="3" fillId="6" fontId="17" numFmtId="0" xfId="0" applyAlignment="1" applyBorder="1" applyFont="1">
      <alignment horizontal="left" readingOrder="0" shrinkToFit="0" vertical="center" wrapText="0"/>
    </xf>
    <xf borderId="6" fillId="6" fontId="17" numFmtId="168" xfId="0" applyAlignment="1" applyBorder="1" applyFont="1" applyNumberFormat="1">
      <alignment horizontal="left" readingOrder="0" vertical="center"/>
    </xf>
    <xf borderId="1" fillId="0" fontId="99" numFmtId="166" xfId="0" applyAlignment="1" applyBorder="1" applyFont="1" applyNumberFormat="1">
      <alignment horizontal="right" readingOrder="0" shrinkToFit="0" vertical="center" wrapText="0"/>
    </xf>
    <xf borderId="3" fillId="6" fontId="100" numFmtId="0" xfId="0" applyAlignment="1" applyBorder="1" applyFont="1">
      <alignment horizontal="left" readingOrder="0" shrinkToFit="0" vertical="center" wrapText="0"/>
    </xf>
    <xf borderId="44" fillId="0" fontId="70" numFmtId="166" xfId="0" applyAlignment="1" applyBorder="1" applyFont="1" applyNumberFormat="1">
      <alignment horizontal="right" readingOrder="0" shrinkToFit="0" vertical="center" wrapText="0"/>
    </xf>
    <xf borderId="3" fillId="6" fontId="17" numFmtId="168" xfId="0" applyAlignment="1" applyBorder="1" applyFont="1" applyNumberFormat="1">
      <alignment horizontal="left" readingOrder="0" shrinkToFit="0" vertical="center" wrapText="0"/>
    </xf>
    <xf borderId="3" fillId="6" fontId="13" numFmtId="168" xfId="0" applyAlignment="1" applyBorder="1" applyFont="1" applyNumberFormat="1">
      <alignment horizontal="left" readingOrder="0" vertical="center"/>
    </xf>
    <xf borderId="1" fillId="0" fontId="70" numFmtId="166" xfId="0" applyAlignment="1" applyBorder="1" applyFont="1" applyNumberFormat="1">
      <alignment horizontal="right" readingOrder="0" shrinkToFit="0" vertical="center" wrapText="0"/>
    </xf>
    <xf borderId="43" fillId="0" fontId="69" numFmtId="166" xfId="0" applyAlignment="1" applyBorder="1" applyFont="1" applyNumberFormat="1">
      <alignment horizontal="right" readingOrder="0" vertical="center"/>
    </xf>
    <xf borderId="3" fillId="0" fontId="17" numFmtId="168" xfId="0" applyAlignment="1" applyBorder="1" applyFont="1" applyNumberFormat="1">
      <alignment horizontal="left" readingOrder="0" shrinkToFit="0" vertical="center" wrapText="0"/>
    </xf>
    <xf borderId="3" fillId="6" fontId="33" numFmtId="168" xfId="0" applyAlignment="1" applyBorder="1" applyFont="1" applyNumberFormat="1">
      <alignment horizontal="left" readingOrder="0" shrinkToFit="0" vertical="center" wrapText="0"/>
    </xf>
    <xf borderId="1" fillId="0" fontId="101" numFmtId="166" xfId="0" applyAlignment="1" applyBorder="1" applyFont="1" applyNumberFormat="1">
      <alignment horizontal="right" readingOrder="0" vertical="center"/>
    </xf>
    <xf borderId="2" fillId="0" fontId="15" numFmtId="0" xfId="0" applyAlignment="1" applyBorder="1" applyFont="1">
      <alignment horizontal="left" readingOrder="0" shrinkToFit="0" vertical="center" wrapText="0"/>
    </xf>
    <xf borderId="3" fillId="0" fontId="17" numFmtId="168" xfId="0" applyAlignment="1" applyBorder="1" applyFont="1" applyNumberFormat="1">
      <alignment horizontal="left" readingOrder="0" vertical="center"/>
    </xf>
    <xf borderId="3" fillId="0" fontId="17" numFmtId="0" xfId="0" applyAlignment="1" applyBorder="1" applyFont="1">
      <alignment horizontal="left" readingOrder="0" shrinkToFit="0" vertical="center" wrapText="0"/>
    </xf>
    <xf borderId="6" fillId="0" fontId="17" numFmtId="168" xfId="0" applyAlignment="1" applyBorder="1" applyFont="1" applyNumberFormat="1">
      <alignment horizontal="left" readingOrder="0" vertical="center"/>
    </xf>
    <xf borderId="3" fillId="0" fontId="17" numFmtId="168" xfId="0" applyAlignment="1" applyBorder="1" applyFont="1" applyNumberFormat="1">
      <alignment horizontal="left" readingOrder="0" shrinkToFit="0" vertical="center" wrapText="0"/>
    </xf>
    <xf borderId="1" fillId="0" fontId="64" numFmtId="166" xfId="0" applyAlignment="1" applyBorder="1" applyFont="1" applyNumberFormat="1">
      <alignment horizontal="right" readingOrder="0" vertical="center"/>
    </xf>
    <xf borderId="3" fillId="0" fontId="13" numFmtId="168" xfId="0" applyAlignment="1" applyBorder="1" applyFont="1" applyNumberFormat="1">
      <alignment horizontal="left" readingOrder="0" vertical="center"/>
    </xf>
    <xf borderId="1" fillId="0" fontId="81" numFmtId="0" xfId="0" applyAlignment="1" applyBorder="1" applyFont="1">
      <alignment horizontal="left" readingOrder="0" shrinkToFit="0" vertical="center" wrapText="1"/>
    </xf>
    <xf borderId="3" fillId="6" fontId="17" numFmtId="168" xfId="0" applyAlignment="1" applyBorder="1" applyFont="1" applyNumberFormat="1">
      <alignment horizontal="left" shrinkToFit="0" vertical="center" wrapText="0"/>
    </xf>
    <xf borderId="42" fillId="0" fontId="27" numFmtId="0" xfId="0" applyAlignment="1" applyBorder="1" applyFont="1">
      <alignment horizontal="left" readingOrder="0" shrinkToFit="0" vertical="center" wrapText="0"/>
    </xf>
    <xf borderId="3" fillId="6" fontId="17" numFmtId="168" xfId="0" applyAlignment="1" applyBorder="1" applyFont="1" applyNumberFormat="1">
      <alignment horizontal="left" vertical="center"/>
    </xf>
    <xf borderId="3" fillId="0" fontId="33" numFmtId="168" xfId="0" applyAlignment="1" applyBorder="1" applyFont="1" applyNumberFormat="1">
      <alignment horizontal="left" readingOrder="0" shrinkToFit="0" vertical="center" wrapText="0"/>
    </xf>
    <xf borderId="6" fillId="6" fontId="17" numFmtId="168" xfId="0" applyAlignment="1" applyBorder="1" applyFont="1" applyNumberFormat="1">
      <alignment horizontal="left" vertical="center"/>
    </xf>
    <xf borderId="3" fillId="6" fontId="17" numFmtId="165" xfId="0" applyAlignment="1" applyBorder="1" applyFont="1" applyNumberFormat="1">
      <alignment horizontal="left" readingOrder="0" shrinkToFit="0" vertical="center" wrapText="0"/>
    </xf>
    <xf borderId="3" fillId="6" fontId="17" numFmtId="0" xfId="0" applyAlignment="1" applyBorder="1" applyFont="1">
      <alignment horizontal="left" shrinkToFit="0" vertical="center" wrapText="0"/>
    </xf>
    <xf borderId="3" fillId="6" fontId="17" numFmtId="168" xfId="0" applyAlignment="1" applyBorder="1" applyFont="1" applyNumberFormat="1">
      <alignment horizontal="left" shrinkToFit="0" vertical="center" wrapText="0"/>
    </xf>
    <xf borderId="3" fillId="0" fontId="17" numFmtId="168" xfId="0" applyAlignment="1" applyBorder="1" applyFont="1" applyNumberFormat="1">
      <alignment horizontal="left" shrinkToFit="0" vertical="center" wrapText="0"/>
    </xf>
    <xf borderId="3" fillId="0" fontId="17" numFmtId="168" xfId="0" applyAlignment="1" applyBorder="1" applyFont="1" applyNumberFormat="1">
      <alignment horizontal="left" vertical="center"/>
    </xf>
    <xf borderId="3" fillId="0" fontId="17" numFmtId="165" xfId="0" applyAlignment="1" applyBorder="1" applyFont="1" applyNumberFormat="1">
      <alignment horizontal="left" readingOrder="0" shrinkToFit="0" vertical="center" wrapText="0"/>
    </xf>
    <xf borderId="6" fillId="0" fontId="17" numFmtId="168" xfId="0" applyAlignment="1" applyBorder="1" applyFont="1" applyNumberFormat="1">
      <alignment horizontal="left" vertical="center"/>
    </xf>
    <xf borderId="3" fillId="0" fontId="17" numFmtId="0" xfId="0" applyAlignment="1" applyBorder="1" applyFont="1">
      <alignment horizontal="left" shrinkToFit="0" vertical="center" wrapText="0"/>
    </xf>
    <xf borderId="3" fillId="0" fontId="17" numFmtId="168" xfId="0" applyAlignment="1" applyBorder="1" applyFont="1" applyNumberFormat="1">
      <alignment horizontal="left" shrinkToFit="0" vertical="center" wrapText="0"/>
    </xf>
    <xf borderId="2" fillId="0" fontId="9" numFmtId="0" xfId="0" applyAlignment="1" applyBorder="1" applyFont="1">
      <alignment vertical="center"/>
    </xf>
    <xf borderId="3" fillId="0" fontId="9" numFmtId="165" xfId="0" applyAlignment="1" applyBorder="1" applyFont="1" applyNumberFormat="1">
      <alignment horizontal="left" vertical="center"/>
    </xf>
    <xf borderId="3" fillId="0" fontId="9" numFmtId="0" xfId="0" applyAlignment="1" applyBorder="1" applyFont="1">
      <alignment shrinkToFit="0" vertical="center" wrapText="0"/>
    </xf>
    <xf borderId="3" fillId="0" fontId="9" numFmtId="0" xfId="0" applyAlignment="1" applyBorder="1" applyFont="1">
      <alignment vertical="center"/>
    </xf>
    <xf borderId="6" fillId="0" fontId="9" numFmtId="166" xfId="0" applyAlignment="1" applyBorder="1" applyFont="1" applyNumberFormat="1">
      <alignment horizontal="left" shrinkToFit="0" vertical="center" wrapText="0"/>
    </xf>
    <xf borderId="2" fillId="0" fontId="102" numFmtId="166" xfId="0" applyAlignment="1" applyBorder="1" applyFont="1" applyNumberFormat="1">
      <alignment horizontal="left" readingOrder="0" shrinkToFit="0" vertical="center" wrapText="0"/>
    </xf>
    <xf borderId="2" fillId="6" fontId="15" numFmtId="0" xfId="0" applyAlignment="1" applyBorder="1" applyFont="1">
      <alignment horizontal="left" shrinkToFit="0" vertical="center" wrapText="0"/>
    </xf>
    <xf borderId="0" fillId="0" fontId="102" numFmtId="166" xfId="0" applyAlignment="1" applyFont="1" applyNumberFormat="1">
      <alignment horizontal="left" readingOrder="0" shrinkToFit="0" vertical="center" wrapText="0"/>
    </xf>
    <xf borderId="3" fillId="6" fontId="17" numFmtId="165" xfId="0" applyAlignment="1" applyBorder="1" applyFont="1" applyNumberFormat="1">
      <alignment horizontal="left" shrinkToFit="0" vertical="center" wrapText="0"/>
    </xf>
    <xf borderId="6" fillId="0" fontId="9" numFmtId="166" xfId="0" applyAlignment="1" applyBorder="1" applyFont="1" applyNumberFormat="1">
      <alignment horizontal="right" shrinkToFit="0" vertical="center" wrapText="0"/>
    </xf>
    <xf borderId="2" fillId="0" fontId="15" numFmtId="0" xfId="0" applyAlignment="1" applyBorder="1" applyFont="1">
      <alignment horizontal="left" shrinkToFit="0" vertical="center" wrapText="0"/>
    </xf>
    <xf borderId="2" fillId="0" fontId="102" numFmtId="166" xfId="0" applyAlignment="1" applyBorder="1" applyFont="1" applyNumberFormat="1">
      <alignment horizontal="right" readingOrder="0" shrinkToFit="0" vertical="center" wrapText="0"/>
    </xf>
    <xf borderId="3" fillId="0" fontId="17" numFmtId="165" xfId="0" applyAlignment="1" applyBorder="1" applyFont="1" applyNumberFormat="1">
      <alignment horizontal="left" shrinkToFit="0" vertical="center" wrapText="0"/>
    </xf>
    <xf borderId="3" fillId="0" fontId="9" numFmtId="166" xfId="0" applyAlignment="1" applyBorder="1" applyFont="1" applyNumberFormat="1">
      <alignment horizontal="left" vertical="center"/>
    </xf>
    <xf borderId="6" fillId="0" fontId="9" numFmtId="166" xfId="0" applyAlignment="1" applyBorder="1" applyFont="1" applyNumberFormat="1">
      <alignment horizontal="left" readingOrder="0" vertical="center"/>
    </xf>
    <xf borderId="0" fillId="0" fontId="9" numFmtId="166" xfId="0" applyAlignment="1" applyFont="1" applyNumberFormat="1">
      <alignment horizontal="left" readingOrder="0" vertical="center"/>
    </xf>
    <xf borderId="6" fillId="0" fontId="102" numFmtId="0" xfId="0" applyAlignment="1" applyBorder="1" applyFont="1">
      <alignment horizontal="left" shrinkToFit="0" vertical="center" wrapText="1"/>
    </xf>
    <xf borderId="0" fillId="0" fontId="91" numFmtId="0" xfId="0" applyAlignment="1" applyFont="1">
      <alignment readingOrder="0" shrinkToFit="0" vertical="bottom" wrapText="1"/>
    </xf>
    <xf borderId="39" fillId="0" fontId="13" numFmtId="0" xfId="0" applyAlignment="1" applyBorder="1" applyFont="1">
      <alignment horizontal="right" vertical="top"/>
    </xf>
    <xf borderId="39" fillId="0" fontId="93" numFmtId="0" xfId="0" applyAlignment="1" applyBorder="1" applyFont="1">
      <alignment horizontal="right" readingOrder="0" vertical="top"/>
    </xf>
    <xf borderId="4" fillId="0" fontId="88" numFmtId="0" xfId="0" applyAlignment="1" applyBorder="1" applyFont="1">
      <alignment horizontal="right" readingOrder="0" vertical="top"/>
    </xf>
    <xf borderId="4" fillId="0" fontId="89" numFmtId="0" xfId="0" applyAlignment="1" applyBorder="1" applyFont="1">
      <alignment readingOrder="0" shrinkToFit="0" vertical="top" wrapText="1"/>
    </xf>
    <xf borderId="20" fillId="0" fontId="64" numFmtId="0" xfId="0" applyAlignment="1" applyBorder="1" applyFont="1">
      <alignment readingOrder="0" vertical="center"/>
    </xf>
    <xf borderId="20" fillId="0" fontId="82" numFmtId="0" xfId="0" applyAlignment="1" applyBorder="1" applyFont="1">
      <alignment readingOrder="0" shrinkToFit="0" vertical="center" wrapText="0"/>
    </xf>
    <xf borderId="0" fillId="0" fontId="57" numFmtId="0" xfId="0" applyFont="1"/>
    <xf borderId="20" fillId="0" fontId="103" numFmtId="0" xfId="0" applyAlignment="1" applyBorder="1" applyFont="1">
      <alignment readingOrder="0" shrinkToFit="0" vertical="center" wrapText="0"/>
    </xf>
    <xf borderId="0" fillId="0" fontId="33" numFmtId="0" xfId="0" applyAlignment="1" applyFont="1">
      <alignment horizontal="left" readingOrder="0" vertical="center"/>
    </xf>
    <xf borderId="1" fillId="0" fontId="67" numFmtId="0" xfId="0" applyBorder="1" applyFont="1"/>
    <xf borderId="1" fillId="0" fontId="95" numFmtId="0" xfId="0" applyBorder="1" applyFont="1"/>
    <xf borderId="1" fillId="0" fontId="95" numFmtId="0" xfId="0" applyAlignment="1" applyBorder="1" applyFont="1">
      <alignment horizontal="left"/>
    </xf>
    <xf borderId="20" fillId="0" fontId="82" numFmtId="0" xfId="0" applyAlignment="1" applyBorder="1" applyFont="1">
      <alignment readingOrder="0" vertical="center"/>
    </xf>
    <xf borderId="0" fillId="0" fontId="95" numFmtId="0" xfId="0" applyFont="1"/>
    <xf borderId="45" fillId="0" fontId="69" numFmtId="166" xfId="0" applyAlignment="1" applyBorder="1" applyFont="1" applyNumberFormat="1">
      <alignment horizontal="right" readingOrder="0" vertical="center"/>
    </xf>
    <xf borderId="0" fillId="0" fontId="95" numFmtId="0" xfId="0" applyAlignment="1" applyFont="1">
      <alignment horizontal="left"/>
    </xf>
    <xf borderId="20" fillId="0" fontId="69" numFmtId="166" xfId="0" applyAlignment="1" applyBorder="1" applyFont="1" applyNumberFormat="1">
      <alignment horizontal="right" readingOrder="0" shrinkToFit="0" vertical="center" wrapText="0"/>
    </xf>
    <xf borderId="0" fillId="0" fontId="98" numFmtId="0" xfId="0" applyAlignment="1" applyFont="1">
      <alignment readingOrder="0" shrinkToFit="0" vertical="center" wrapText="1"/>
    </xf>
    <xf borderId="0" fillId="0" fontId="60" numFmtId="0" xfId="0" applyAlignment="1" applyFont="1">
      <alignment vertical="center"/>
    </xf>
    <xf borderId="0" fillId="0" fontId="60" numFmtId="0" xfId="0" applyAlignment="1" applyFont="1">
      <alignment horizontal="left" vertical="center"/>
    </xf>
    <xf borderId="20" fillId="0" fontId="99" numFmtId="166" xfId="0" applyAlignment="1" applyBorder="1" applyFont="1" applyNumberFormat="1">
      <alignment horizontal="right" readingOrder="0" shrinkToFit="0" vertical="center" wrapText="0"/>
    </xf>
    <xf borderId="0" fillId="0" fontId="60" numFmtId="0" xfId="0" applyAlignment="1" applyFont="1">
      <alignment horizontal="left" readingOrder="0" shrinkToFit="0" vertical="center" wrapText="1"/>
    </xf>
    <xf borderId="46" fillId="0" fontId="70" numFmtId="166" xfId="0" applyAlignment="1" applyBorder="1" applyFont="1" applyNumberFormat="1">
      <alignment horizontal="right" readingOrder="0" shrinkToFit="0" vertical="center" wrapText="0"/>
    </xf>
    <xf borderId="0" fillId="0" fontId="104" numFmtId="0" xfId="0" applyAlignment="1" applyFont="1">
      <alignment horizontal="left" readingOrder="0" shrinkToFit="0" vertical="center" wrapText="1"/>
    </xf>
    <xf borderId="3" fillId="6" fontId="33" numFmtId="166" xfId="0" applyAlignment="1" applyBorder="1" applyFont="1" applyNumberFormat="1">
      <alignment horizontal="left" readingOrder="0" vertical="center"/>
    </xf>
    <xf borderId="20" fillId="0" fontId="64" numFmtId="166" xfId="0" applyAlignment="1" applyBorder="1" applyFont="1" applyNumberFormat="1">
      <alignment horizontal="right" readingOrder="0" vertical="center"/>
    </xf>
    <xf borderId="3" fillId="0" fontId="33" numFmtId="166" xfId="0" applyAlignment="1" applyBorder="1" applyFont="1" applyNumberFormat="1">
      <alignment horizontal="left" readingOrder="0" vertical="center"/>
    </xf>
    <xf borderId="20" fillId="0" fontId="101" numFmtId="166" xfId="0" applyAlignment="1" applyBorder="1" applyFont="1" applyNumberFormat="1">
      <alignment horizontal="right" readingOrder="0" vertical="center"/>
    </xf>
    <xf borderId="20" fillId="0" fontId="64" numFmtId="166" xfId="0" applyAlignment="1" applyBorder="1" applyFont="1" applyNumberFormat="1">
      <alignment horizontal="left" readingOrder="0" vertical="center"/>
    </xf>
    <xf borderId="3" fillId="6" fontId="55" numFmtId="166" xfId="0" applyAlignment="1" applyBorder="1" applyFont="1" applyNumberFormat="1">
      <alignment horizontal="left" readingOrder="0" vertical="center"/>
    </xf>
    <xf borderId="20" fillId="0" fontId="81" numFmtId="0" xfId="0" applyAlignment="1" applyBorder="1" applyFont="1">
      <alignment horizontal="left" readingOrder="0" shrinkToFit="0" vertical="center" wrapText="1"/>
    </xf>
    <xf borderId="6" fillId="6" fontId="21" numFmtId="0" xfId="0" applyAlignment="1" applyBorder="1" applyFont="1">
      <alignment horizontal="left" readingOrder="0" shrinkToFit="0" vertical="center" wrapText="1"/>
    </xf>
    <xf borderId="3" fillId="0" fontId="55" numFmtId="166" xfId="0" applyAlignment="1" applyBorder="1" applyFont="1" applyNumberFormat="1">
      <alignment horizontal="left" readingOrder="0" vertical="center"/>
    </xf>
    <xf borderId="6" fillId="0" fontId="21" numFmtId="0" xfId="0" applyAlignment="1" applyBorder="1" applyFont="1">
      <alignment horizontal="left" readingOrder="0" shrinkToFit="0" vertical="center" wrapText="1"/>
    </xf>
    <xf borderId="6" fillId="6" fontId="21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horizontal="left" shrinkToFit="0" vertical="center" wrapText="1"/>
    </xf>
    <xf borderId="0" fillId="0" fontId="64" numFmtId="0" xfId="0" applyAlignment="1" applyFont="1">
      <alignment vertical="center"/>
    </xf>
    <xf borderId="0" fillId="0" fontId="82" numFmtId="165" xfId="0" applyAlignment="1" applyFont="1" applyNumberFormat="1">
      <alignment horizontal="left" vertical="center"/>
    </xf>
    <xf borderId="0" fillId="0" fontId="82" numFmtId="0" xfId="0" applyAlignment="1" applyFont="1">
      <alignment shrinkToFit="0" vertical="center" wrapText="0"/>
    </xf>
    <xf borderId="47" fillId="0" fontId="69" numFmtId="166" xfId="0" applyAlignment="1" applyBorder="1" applyFont="1" applyNumberFormat="1">
      <alignment horizontal="right" vertical="center"/>
    </xf>
    <xf borderId="0" fillId="0" fontId="69" numFmtId="166" xfId="0" applyAlignment="1" applyFont="1" applyNumberFormat="1">
      <alignment horizontal="right" shrinkToFit="0" vertical="center" wrapText="0"/>
    </xf>
    <xf borderId="0" fillId="0" fontId="99" numFmtId="166" xfId="0" applyAlignment="1" applyFont="1" applyNumberFormat="1">
      <alignment horizontal="right" readingOrder="0" shrinkToFit="0" vertical="center" wrapText="0"/>
    </xf>
    <xf borderId="48" fillId="0" fontId="70" numFmtId="166" xfId="0" applyAlignment="1" applyBorder="1" applyFont="1" applyNumberFormat="1">
      <alignment horizontal="right" readingOrder="0" shrinkToFit="0" vertical="center" wrapText="0"/>
    </xf>
    <xf borderId="0" fillId="0" fontId="64" numFmtId="166" xfId="0" applyAlignment="1" applyFont="1" applyNumberFormat="1">
      <alignment horizontal="right" vertical="center"/>
    </xf>
    <xf borderId="3" fillId="6" fontId="69" numFmtId="0" xfId="0" applyAlignment="1" applyBorder="1" applyFont="1">
      <alignment readingOrder="0" vertical="center"/>
    </xf>
    <xf borderId="0" fillId="0" fontId="64" numFmtId="166" xfId="0" applyAlignment="1" applyFont="1" applyNumberFormat="1">
      <alignment horizontal="left" readingOrder="0" vertical="center"/>
    </xf>
    <xf borderId="0" fillId="0" fontId="81" numFmtId="0" xfId="0" applyAlignment="1" applyFont="1">
      <alignment horizontal="left" shrinkToFit="0" vertical="center" wrapText="1"/>
    </xf>
    <xf borderId="4" fillId="0" fontId="76" numFmtId="0" xfId="0" applyAlignment="1" applyBorder="1" applyFont="1">
      <alignment horizontal="left" readingOrder="0" vertical="center"/>
    </xf>
    <xf borderId="3" fillId="6" fontId="64" numFmtId="166" xfId="0" applyAlignment="1" applyBorder="1" applyFont="1" applyNumberFormat="1">
      <alignment horizontal="left" readingOrder="0" vertical="center"/>
    </xf>
    <xf borderId="4" fillId="0" fontId="76" numFmtId="0" xfId="0" applyAlignment="1" applyBorder="1" applyFont="1">
      <alignment horizontal="right" readingOrder="0" vertical="center"/>
    </xf>
    <xf borderId="6" fillId="6" fontId="70" numFmtId="0" xfId="0" applyAlignment="1" applyBorder="1" applyFont="1">
      <alignment horizontal="left" readingOrder="0" shrinkToFit="0" vertical="center" wrapText="1"/>
    </xf>
    <xf borderId="4" fillId="0" fontId="105" numFmtId="0" xfId="0" applyAlignment="1" applyBorder="1" applyFont="1">
      <alignment horizontal="left" readingOrder="0" vertical="center"/>
    </xf>
    <xf borderId="3" fillId="0" fontId="69" numFmtId="0" xfId="0" applyAlignment="1" applyBorder="1" applyFont="1">
      <alignment readingOrder="0" vertical="center"/>
    </xf>
    <xf borderId="0" fillId="0" fontId="64" numFmtId="0" xfId="0" applyAlignment="1" applyFont="1">
      <alignment readingOrder="0" vertical="center"/>
    </xf>
    <xf borderId="3" fillId="0" fontId="64" numFmtId="166" xfId="0" applyAlignment="1" applyBorder="1" applyFont="1" applyNumberFormat="1">
      <alignment horizontal="left" readingOrder="0" vertical="center"/>
    </xf>
    <xf borderId="0" fillId="0" fontId="69" numFmtId="0" xfId="0" applyAlignment="1" applyFont="1">
      <alignment horizontal="left" readingOrder="0" vertical="center"/>
    </xf>
    <xf borderId="6" fillId="0" fontId="70" numFmtId="0" xfId="0" applyAlignment="1" applyBorder="1" applyFont="1">
      <alignment horizontal="left" readingOrder="0" shrinkToFit="0" vertical="center" wrapText="1"/>
    </xf>
    <xf borderId="0" fillId="0" fontId="69" numFmtId="0" xfId="0" applyAlignment="1" applyFont="1">
      <alignment readingOrder="0" vertical="center"/>
    </xf>
    <xf borderId="0" fillId="0" fontId="17" numFmtId="0" xfId="0" applyAlignment="1" applyFont="1">
      <alignment horizontal="left" readingOrder="0" vertical="center"/>
    </xf>
    <xf borderId="0" fillId="0" fontId="105" numFmtId="0" xfId="0" applyAlignment="1" applyFont="1">
      <alignment readingOrder="0" vertical="center"/>
    </xf>
    <xf borderId="0" fillId="0" fontId="15" numFmtId="166" xfId="0" applyAlignment="1" applyFont="1" applyNumberFormat="1">
      <alignment horizontal="right" readingOrder="0" vertical="center"/>
    </xf>
    <xf borderId="2" fillId="6" fontId="84" numFmtId="0" xfId="0" applyAlignment="1" applyBorder="1" applyFont="1">
      <alignment readingOrder="0" vertical="center"/>
    </xf>
    <xf borderId="3" fillId="6" fontId="69" numFmtId="0" xfId="0" applyAlignment="1" applyBorder="1" applyFont="1">
      <alignment vertical="center"/>
    </xf>
    <xf borderId="2" fillId="0" fontId="84" numFmtId="0" xfId="0" applyAlignment="1" applyBorder="1" applyFont="1">
      <alignment readingOrder="0" vertical="center"/>
    </xf>
    <xf borderId="3" fillId="0" fontId="69" numFmtId="0" xfId="0" applyAlignment="1" applyBorder="1" applyFont="1">
      <alignment vertical="center"/>
    </xf>
    <xf borderId="0" fillId="0" fontId="64" numFmtId="0" xfId="0" applyAlignment="1" applyFont="1">
      <alignment horizontal="right" readingOrder="0" shrinkToFit="0" vertical="center" wrapText="0"/>
    </xf>
    <xf borderId="6" fillId="6" fontId="70" numFmtId="0" xfId="0" applyAlignment="1" applyBorder="1" applyFont="1">
      <alignment horizontal="left" shrinkToFit="0" vertical="center" wrapText="1"/>
    </xf>
    <xf borderId="0" fillId="0" fontId="69" numFmtId="0" xfId="0" applyAlignment="1" applyFont="1">
      <alignment readingOrder="0" shrinkToFit="0" vertical="center" wrapText="0"/>
    </xf>
    <xf borderId="0" fillId="0" fontId="70" numFmtId="0" xfId="0" applyAlignment="1" applyFont="1">
      <alignment horizontal="left" readingOrder="0" shrinkToFit="0" vertical="center" wrapText="1"/>
    </xf>
    <xf borderId="3" fillId="6" fontId="69" numFmtId="165" xfId="0" applyAlignment="1" applyBorder="1" applyFont="1" applyNumberFormat="1">
      <alignment horizontal="left" readingOrder="0" vertical="center"/>
    </xf>
    <xf borderId="0" fillId="0" fontId="69" numFmtId="165" xfId="0" applyAlignment="1" applyFont="1" applyNumberFormat="1">
      <alignment horizontal="left" readingOrder="0" vertical="center"/>
    </xf>
    <xf borderId="3" fillId="0" fontId="69" numFmtId="165" xfId="0" applyAlignment="1" applyBorder="1" applyFont="1" applyNumberFormat="1">
      <alignment horizontal="left" readingOrder="0" vertical="center"/>
    </xf>
    <xf borderId="0" fillId="0" fontId="64" numFmtId="166" xfId="0" applyAlignment="1" applyFont="1" applyNumberFormat="1">
      <alignment horizontal="right" readingOrder="0" vertical="center"/>
    </xf>
    <xf borderId="6" fillId="0" fontId="70" numFmtId="0" xfId="0" applyAlignment="1" applyBorder="1" applyFont="1">
      <alignment horizontal="left" shrinkToFit="0" vertical="center" wrapText="1"/>
    </xf>
    <xf borderId="0" fillId="0" fontId="64" numFmtId="0" xfId="0" applyAlignment="1" applyFont="1">
      <alignment horizontal="right" readingOrder="0" shrinkToFit="0" vertical="center" wrapText="0"/>
    </xf>
    <xf borderId="2" fillId="6" fontId="64" numFmtId="0" xfId="0" applyAlignment="1" applyBorder="1" applyFont="1">
      <alignment vertical="center"/>
    </xf>
    <xf borderId="0" fillId="0" fontId="72" numFmtId="0" xfId="0" applyAlignment="1" applyFont="1">
      <alignment readingOrder="0" shrinkToFit="0" vertical="center" wrapText="0"/>
    </xf>
    <xf borderId="3" fillId="6" fontId="69" numFmtId="165" xfId="0" applyAlignment="1" applyBorder="1" applyFont="1" applyNumberFormat="1">
      <alignment horizontal="left" vertical="center"/>
    </xf>
    <xf borderId="0" fillId="0" fontId="70" numFmtId="0" xfId="0" applyAlignment="1" applyFont="1">
      <alignment horizontal="left" readingOrder="0" shrinkToFit="0" vertical="center" wrapText="1"/>
    </xf>
    <xf borderId="0" fillId="0" fontId="84" numFmtId="0" xfId="0" applyAlignment="1" applyFont="1">
      <alignment vertical="center"/>
    </xf>
    <xf borderId="0" fillId="0" fontId="69" numFmtId="165" xfId="0" applyAlignment="1" applyFont="1" applyNumberFormat="1">
      <alignment horizontal="left" vertical="center"/>
    </xf>
    <xf borderId="2" fillId="0" fontId="64" numFmtId="0" xfId="0" applyAlignment="1" applyBorder="1" applyFont="1">
      <alignment vertical="center"/>
    </xf>
    <xf borderId="0" fillId="0" fontId="106" numFmtId="0" xfId="0" applyAlignment="1" applyFont="1">
      <alignment readingOrder="0" vertical="center"/>
    </xf>
    <xf borderId="3" fillId="0" fontId="69" numFmtId="165" xfId="0" applyAlignment="1" applyBorder="1" applyFont="1" applyNumberFormat="1">
      <alignment horizontal="left" vertical="center"/>
    </xf>
    <xf borderId="0" fillId="0" fontId="70" numFmtId="0" xfId="0" applyAlignment="1" applyFont="1">
      <alignment horizontal="left" shrinkToFit="0" vertical="center" wrapText="1"/>
    </xf>
    <xf borderId="0" fillId="0" fontId="64" numFmtId="0" xfId="0" applyAlignment="1" applyFont="1">
      <alignment horizontal="right" shrinkToFit="0" vertical="center" wrapText="0"/>
    </xf>
    <xf borderId="0" fillId="0" fontId="69" numFmtId="0" xfId="0" applyAlignment="1" applyFont="1">
      <alignment shrinkToFit="0" vertical="center" wrapText="0"/>
    </xf>
    <xf borderId="0" fillId="0" fontId="72" numFmtId="0" xfId="0" applyAlignment="1" applyFont="1">
      <alignment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CE5CD"/>
          <bgColor rgb="FFFCE5CD"/>
        </patternFill>
      </fill>
      <border/>
    </dxf>
  </dxfs>
  <tableStyles count="13">
    <tableStyle count="2" pivot="0" name="Coordination-style">
      <tableStyleElement dxfId="1" type="firstRowStripe"/>
      <tableStyleElement dxfId="2" type="secondRowStripe"/>
    </tableStyle>
    <tableStyle count="2" pivot="0" name="Schedule-style">
      <tableStyleElement dxfId="1" type="firstRowStripe"/>
      <tableStyleElement dxfId="2" type="secondRowStripe"/>
    </tableStyle>
    <tableStyle count="2" pivot="0" name="Budget estimator-style">
      <tableStyleElement dxfId="1" type="firstRowStripe"/>
      <tableStyleElement dxfId="2" type="secondRowStripe"/>
    </tableStyle>
    <tableStyle count="2" pivot="0" name="Venue-style">
      <tableStyleElement dxfId="1" type="firstRowStripe"/>
      <tableStyleElement dxfId="2" type="secondRowStripe"/>
    </tableStyle>
    <tableStyle count="2" pivot="0" name="Invitations-style">
      <tableStyleElement dxfId="1" type="firstRowStripe"/>
      <tableStyleElement dxfId="2" type="secondRowStripe"/>
    </tableStyle>
    <tableStyle count="2" pivot="0" name="Attire-style">
      <tableStyleElement dxfId="1" type="firstRowStripe"/>
      <tableStyleElement dxfId="2" type="secondRowStripe"/>
    </tableStyle>
    <tableStyle count="2" pivot="0" name="Hotel-style">
      <tableStyleElement dxfId="1" type="firstRowStripe"/>
      <tableStyleElement dxfId="2" type="secondRowStripe"/>
    </tableStyle>
    <tableStyle count="2" pivot="0" name="Flowers-style">
      <tableStyleElement dxfId="1" type="firstRowStripe"/>
      <tableStyleElement dxfId="2" type="secondRowStripe"/>
    </tableStyle>
    <tableStyle count="2" pivot="0" name="Cake-style">
      <tableStyleElement dxfId="1" type="firstRowStripe"/>
      <tableStyleElement dxfId="2" type="secondRowStripe"/>
    </tableStyle>
    <tableStyle count="2" pivot="0" name="Caterer-style">
      <tableStyleElement dxfId="1" type="firstRowStripe"/>
      <tableStyleElement dxfId="2" type="secondRowStripe"/>
    </tableStyle>
    <tableStyle count="2" pivot="0" name="Photographer-style">
      <tableStyleElement dxfId="1" type="firstRowStripe"/>
      <tableStyleElement dxfId="2" type="secondRowStripe"/>
    </tableStyle>
    <tableStyle count="2" pivot="0" name="Music-style">
      <tableStyleElement dxfId="1" type="firstRowStripe"/>
      <tableStyleElement dxfId="2" type="secondRowStripe"/>
    </tableStyle>
    <tableStyle count="2" pivot="0" name="Videographer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11" Type="http://schemas.openxmlformats.org/officeDocument/2006/relationships/worksheet" Target="worksheets/sheet9.xml"/><Relationship Id="rId22" Type="http://schemas.openxmlformats.org/officeDocument/2006/relationships/worksheet" Target="worksheets/sheet20.xml"/><Relationship Id="rId10" Type="http://schemas.openxmlformats.org/officeDocument/2006/relationships/worksheet" Target="worksheets/sheet8.xml"/><Relationship Id="rId21" Type="http://schemas.openxmlformats.org/officeDocument/2006/relationships/worksheet" Target="worksheets/sheet19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23" Type="http://schemas.openxmlformats.org/officeDocument/2006/relationships/worksheet" Target="worksheets/sheet21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19" Type="http://schemas.openxmlformats.org/officeDocument/2006/relationships/worksheet" Target="worksheets/sheet17.xml"/><Relationship Id="rId6" Type="http://schemas.openxmlformats.org/officeDocument/2006/relationships/worksheet" Target="worksheets/sheet4.xml"/><Relationship Id="rId18" Type="http://schemas.openxmlformats.org/officeDocument/2006/relationships/worksheet" Target="worksheets/sheet16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6:H29" displayName="Table_1" id="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Coordination-style" showColumnStripes="0" showFirstColumn="1" showLastColumn="1" showRowStripes="1"/>
</table>
</file>

<file path=xl/tables/table10.xml><?xml version="1.0" encoding="utf-8"?>
<table xmlns="http://schemas.openxmlformats.org/spreadsheetml/2006/main" headerRowCount="0" ref="B7:I18" displayName="Table_10" id="10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Caterer-style" showColumnStripes="0" showFirstColumn="1" showLastColumn="1" showRowStripes="1"/>
</table>
</file>

<file path=xl/tables/table11.xml><?xml version="1.0" encoding="utf-8"?>
<table xmlns="http://schemas.openxmlformats.org/spreadsheetml/2006/main" headerRowCount="0" ref="B6:J17" displayName="Table_11" id="11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Photographer-style" showColumnStripes="0" showFirstColumn="1" showLastColumn="1" showRowStripes="1"/>
</table>
</file>

<file path=xl/tables/table12.xml><?xml version="1.0" encoding="utf-8"?>
<table xmlns="http://schemas.openxmlformats.org/spreadsheetml/2006/main" headerRowCount="0" ref="B6:G17" displayName="Table_13" id="13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Videographer-style" showColumnStripes="0" showFirstColumn="1" showLastColumn="1" showRowStripes="1"/>
</table>
</file>

<file path=xl/tables/table13.xml><?xml version="1.0" encoding="utf-8"?>
<table xmlns="http://schemas.openxmlformats.org/spreadsheetml/2006/main" headerRowCount="0" ref="B6:E47" displayName="Table_12" id="12">
  <tableColumns count="4">
    <tableColumn name="Column1" id="1"/>
    <tableColumn name="Column2" id="2"/>
    <tableColumn name="Column3" id="3"/>
    <tableColumn name="Column4" id="4"/>
  </tableColumns>
  <tableStyleInfo name="Music-style" showColumnStripes="0" showFirstColumn="1" showLastColumn="1" showRowStripes="1"/>
</table>
</file>

<file path=xl/tables/table2.xml><?xml version="1.0" encoding="utf-8"?>
<table xmlns="http://schemas.openxmlformats.org/spreadsheetml/2006/main" headerRowCount="0" ref="D6:E45" displayName="Table_2" id="2">
  <tableColumns count="2">
    <tableColumn name="Column1" id="1"/>
    <tableColumn name="Column2" id="2"/>
  </tableColumns>
  <tableStyleInfo name="Schedule-style" showColumnStripes="0" showFirstColumn="1" showLastColumn="1" showRowStripes="1"/>
</table>
</file>

<file path=xl/tables/table3.xml><?xml version="1.0" encoding="utf-8"?>
<table xmlns="http://schemas.openxmlformats.org/spreadsheetml/2006/main" headerRowCount="0" ref="B9:E26" displayName="Table_3" id="3">
  <tableColumns count="4">
    <tableColumn name="Column1" id="1"/>
    <tableColumn name="Column2" id="2"/>
    <tableColumn name="Column3" id="3"/>
    <tableColumn name="Column4" id="4"/>
  </tableColumns>
  <tableStyleInfo name="Budget estimator-style" showColumnStripes="0" showFirstColumn="1" showLastColumn="1" showRowStripes="1"/>
</table>
</file>

<file path=xl/tables/table4.xml><?xml version="1.0" encoding="utf-8"?>
<table xmlns="http://schemas.openxmlformats.org/spreadsheetml/2006/main" headerRowCount="0" ref="B8:P19" displayName="Table_5" id="5">
  <tableColumns count="15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</tableColumns>
  <tableStyleInfo name="Invitations-style" showColumnStripes="0" showFirstColumn="1" showLastColumn="1" showRowStripes="1"/>
</table>
</file>

<file path=xl/tables/table5.xml><?xml version="1.0" encoding="utf-8"?>
<table xmlns="http://schemas.openxmlformats.org/spreadsheetml/2006/main" headerRowCount="0" ref="B6:M17" displayName="Table_4" id="4">
  <tableColumns count="1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</tableColumns>
  <tableStyleInfo name="Venue-style" showColumnStripes="0" showFirstColumn="1" showLastColumn="1" showRowStripes="1"/>
</table>
</file>

<file path=xl/tables/table6.xml><?xml version="1.0" encoding="utf-8"?>
<table xmlns="http://schemas.openxmlformats.org/spreadsheetml/2006/main" headerRowCount="0" ref="B6:I17" displayName="Table_7" id="7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Hotel-style" showColumnStripes="0" showFirstColumn="1" showLastColumn="1" showRowStripes="1"/>
</table>
</file>

<file path=xl/tables/table7.xml><?xml version="1.0" encoding="utf-8"?>
<table xmlns="http://schemas.openxmlformats.org/spreadsheetml/2006/main" headerRowCount="0" ref="B6:I17" displayName="Table_6" id="6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Attire-style" showColumnStripes="0" showFirstColumn="1" showLastColumn="1" showRowStripes="1"/>
</table>
</file>

<file path=xl/tables/table8.xml><?xml version="1.0" encoding="utf-8"?>
<table xmlns="http://schemas.openxmlformats.org/spreadsheetml/2006/main" headerRowCount="0" ref="B8:K19" displayName="Table_8" id="8">
  <tableColumns count="1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</tableColumns>
  <tableStyleInfo name="Flowers-style" showColumnStripes="0" showFirstColumn="1" showLastColumn="1" showRowStripes="1"/>
</table>
</file>

<file path=xl/tables/table9.xml><?xml version="1.0" encoding="utf-8"?>
<table xmlns="http://schemas.openxmlformats.org/spreadsheetml/2006/main" headerRowCount="0" ref="B7:I18" displayName="Table_9" id="9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Cake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hyperlink" Target="http://website.com" TargetMode="External"/><Relationship Id="rId3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11.xml"/><Relationship Id="rId4" Type="http://schemas.openxmlformats.org/officeDocument/2006/relationships/table" Target="../tables/table5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12.xml"/><Relationship Id="rId4" Type="http://schemas.openxmlformats.org/officeDocument/2006/relationships/table" Target="../tables/table6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13.xml"/><Relationship Id="rId4" Type="http://schemas.openxmlformats.org/officeDocument/2006/relationships/table" Target="../tables/table7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hyperlink" Target="http://website.com" TargetMode="External"/><Relationship Id="rId3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15.xml"/><Relationship Id="rId4" Type="http://schemas.openxmlformats.org/officeDocument/2006/relationships/table" Target="../tables/table8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16.xml"/><Relationship Id="rId4" Type="http://schemas.openxmlformats.org/officeDocument/2006/relationships/table" Target="../tables/table9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17.xml"/><Relationship Id="rId4" Type="http://schemas.openxmlformats.org/officeDocument/2006/relationships/table" Target="../tables/table10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18.xml"/><Relationship Id="rId4" Type="http://schemas.openxmlformats.org/officeDocument/2006/relationships/table" Target="../tables/table11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19.xml"/><Relationship Id="rId4" Type="http://schemas.openxmlformats.org/officeDocument/2006/relationships/table" Target="../tables/table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hyperlink" Target="http://website.com" TargetMode="External"/><Relationship Id="rId3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Relationship Id="rId3" Type="http://schemas.openxmlformats.org/officeDocument/2006/relationships/table" Target="../tables/table1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3.xml"/><Relationship Id="rId4" Type="http://schemas.openxmlformats.org/officeDocument/2006/relationships/table" Target="../tables/table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2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3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drawing" Target="../drawings/drawing8.xml"/><Relationship Id="rId4" Type="http://schemas.openxmlformats.org/officeDocument/2006/relationships/table" Target="../tables/table4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284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.29"/>
    <col customWidth="1" min="3" max="3" width="57.43"/>
    <col customWidth="1" min="4" max="4" width="1.29"/>
    <col customWidth="1" min="5" max="5" width="5.86"/>
    <col customWidth="1" min="6" max="6" width="1.29"/>
    <col customWidth="1" min="7" max="7" width="23.0"/>
    <col customWidth="1" min="8" max="8" width="3.57"/>
    <col customWidth="1" min="9" max="9" width="1.29"/>
    <col customWidth="1" min="10" max="10" width="23.0"/>
    <col customWidth="1" min="11" max="11" width="3.57"/>
    <col customWidth="1" min="12" max="12" width="5.86"/>
  </cols>
  <sheetData>
    <row r="1" ht="6.0" customHeight="1">
      <c r="A1" s="1"/>
      <c r="B1" s="3"/>
      <c r="C1" s="3"/>
      <c r="D1" s="3"/>
      <c r="E1" s="1"/>
      <c r="F1" s="1"/>
      <c r="G1" s="1"/>
      <c r="H1" s="1"/>
      <c r="I1" s="1"/>
      <c r="J1" s="1"/>
      <c r="K1" s="1"/>
      <c r="L1" s="1"/>
    </row>
    <row r="2" ht="66.0" customHeight="1">
      <c r="A2" s="5"/>
      <c r="B2" s="7"/>
      <c r="C2" s="10" t="s">
        <v>1</v>
      </c>
      <c r="D2" s="12"/>
      <c r="E2" s="14"/>
      <c r="F2" s="10" t="s">
        <v>4</v>
      </c>
      <c r="H2" s="5"/>
      <c r="I2" s="5"/>
      <c r="J2" s="5"/>
      <c r="K2" s="5"/>
      <c r="L2" s="5"/>
    </row>
    <row r="3" ht="6.0" customHeight="1">
      <c r="A3" s="17"/>
      <c r="B3" s="18"/>
      <c r="C3" s="20"/>
      <c r="D3" s="18"/>
      <c r="E3" s="17"/>
      <c r="F3" s="22"/>
      <c r="G3" s="22"/>
      <c r="H3" s="22"/>
      <c r="I3" s="22"/>
      <c r="J3" s="22"/>
      <c r="K3" s="22"/>
      <c r="L3" s="17"/>
    </row>
    <row r="4" ht="12.0" customHeight="1">
      <c r="A4" s="4"/>
      <c r="B4" s="24"/>
      <c r="C4" s="24"/>
      <c r="D4" s="24"/>
      <c r="E4" s="26"/>
      <c r="F4" s="26"/>
      <c r="G4" s="26"/>
      <c r="H4" s="26"/>
      <c r="I4" s="26"/>
      <c r="J4" s="26"/>
      <c r="K4" s="26"/>
      <c r="L4" s="4"/>
    </row>
    <row r="5" ht="19.5" customHeight="1">
      <c r="A5" s="27"/>
      <c r="B5" s="29"/>
      <c r="C5" s="33" t="s">
        <v>15</v>
      </c>
      <c r="D5" s="35"/>
      <c r="E5" s="37"/>
      <c r="F5" s="39" t="s">
        <v>19</v>
      </c>
      <c r="G5" s="41"/>
      <c r="H5" s="43"/>
      <c r="I5" s="44" t="s">
        <v>23</v>
      </c>
      <c r="J5" s="41"/>
      <c r="K5" s="45"/>
      <c r="L5" s="47"/>
    </row>
    <row r="6" ht="19.5" customHeight="1">
      <c r="A6" s="27"/>
      <c r="B6" s="29"/>
      <c r="C6" s="33" t="s">
        <v>25</v>
      </c>
      <c r="D6" s="35"/>
      <c r="E6" s="49"/>
      <c r="F6" s="53"/>
      <c r="G6" s="58" t="s">
        <v>27</v>
      </c>
      <c r="H6" s="62"/>
      <c r="I6" s="64"/>
      <c r="J6" s="67" t="s">
        <v>27</v>
      </c>
      <c r="K6" s="45"/>
    </row>
    <row r="7" ht="19.5" customHeight="1">
      <c r="A7" s="27"/>
      <c r="B7" s="29"/>
      <c r="C7" s="33" t="s">
        <v>35</v>
      </c>
      <c r="D7" s="35"/>
      <c r="E7" s="49"/>
      <c r="F7" s="53"/>
      <c r="G7" s="69"/>
      <c r="H7" s="62"/>
      <c r="I7" s="64"/>
      <c r="J7" s="71"/>
      <c r="K7" s="45"/>
    </row>
    <row r="8" ht="19.5" customHeight="1">
      <c r="A8" s="27"/>
      <c r="B8" s="29"/>
      <c r="C8" s="33" t="s">
        <v>36</v>
      </c>
      <c r="D8" s="35"/>
      <c r="E8" s="49"/>
      <c r="F8" s="53"/>
      <c r="G8" s="69"/>
      <c r="H8" s="62"/>
      <c r="I8" s="64"/>
      <c r="J8" s="71"/>
      <c r="K8" s="45"/>
    </row>
    <row r="9" ht="19.5" customHeight="1">
      <c r="A9" s="27"/>
      <c r="B9" s="29"/>
      <c r="C9" s="33" t="s">
        <v>37</v>
      </c>
      <c r="D9" s="35"/>
      <c r="E9" s="37"/>
      <c r="F9" s="74" t="s">
        <v>38</v>
      </c>
      <c r="G9" s="41"/>
      <c r="H9" s="76"/>
      <c r="I9" s="80" t="s">
        <v>40</v>
      </c>
      <c r="J9" s="41"/>
      <c r="K9" s="83"/>
    </row>
    <row r="10" ht="19.5" customHeight="1">
      <c r="A10" s="27"/>
      <c r="B10" s="29"/>
      <c r="C10" s="86"/>
      <c r="D10" s="35"/>
      <c r="E10" s="49"/>
      <c r="F10" s="90"/>
      <c r="G10" s="92" t="s">
        <v>27</v>
      </c>
      <c r="H10" s="94"/>
      <c r="I10" s="95" t="s">
        <v>45</v>
      </c>
      <c r="J10" s="96"/>
      <c r="K10" s="97"/>
    </row>
    <row r="11" ht="19.5" customHeight="1">
      <c r="A11" s="27"/>
      <c r="B11" s="29"/>
      <c r="C11" s="98"/>
      <c r="D11" s="100"/>
      <c r="E11" s="49"/>
      <c r="F11" s="90"/>
      <c r="G11" s="101"/>
      <c r="H11" s="90"/>
      <c r="I11" s="102"/>
      <c r="J11" s="103"/>
      <c r="K11" s="45"/>
      <c r="L11" s="104"/>
    </row>
    <row r="12" ht="19.5" customHeight="1">
      <c r="A12" s="27"/>
      <c r="B12" s="105"/>
      <c r="C12" s="105"/>
      <c r="D12" s="105"/>
      <c r="E12" s="37"/>
      <c r="F12" s="108" t="s">
        <v>46</v>
      </c>
      <c r="G12" s="41"/>
      <c r="H12" s="110"/>
      <c r="I12" s="112" t="s">
        <v>47</v>
      </c>
      <c r="J12" s="41"/>
      <c r="K12" s="43"/>
      <c r="L12" s="113"/>
    </row>
    <row r="13" ht="19.5" customHeight="1">
      <c r="A13" s="27"/>
      <c r="B13" s="114"/>
      <c r="C13" s="116" t="s">
        <v>48</v>
      </c>
      <c r="D13" s="118"/>
      <c r="E13" s="49"/>
      <c r="F13" s="121"/>
      <c r="G13" s="122"/>
      <c r="H13" s="121"/>
      <c r="I13" s="121"/>
      <c r="J13" s="123"/>
      <c r="K13" s="45"/>
      <c r="L13" s="104"/>
    </row>
    <row r="14" ht="19.5" customHeight="1">
      <c r="A14" s="27"/>
      <c r="B14" s="124"/>
      <c r="C14" s="35" t="s">
        <v>49</v>
      </c>
      <c r="D14" s="125"/>
      <c r="E14" s="49"/>
      <c r="F14" s="121"/>
      <c r="G14" s="122"/>
      <c r="I14" s="127"/>
      <c r="J14" s="123"/>
      <c r="K14" s="62"/>
    </row>
    <row r="15" ht="19.5" customHeight="1">
      <c r="A15" s="27"/>
      <c r="B15" s="124"/>
      <c r="D15" s="131"/>
      <c r="E15" s="49"/>
      <c r="F15" s="121"/>
      <c r="G15" s="122"/>
      <c r="H15" s="121"/>
      <c r="I15" s="127"/>
      <c r="J15" s="133"/>
      <c r="K15" s="45"/>
      <c r="L15" s="104"/>
    </row>
    <row r="16" ht="19.5" customHeight="1">
      <c r="A16" s="27"/>
      <c r="B16" s="135"/>
      <c r="C16" s="135"/>
      <c r="D16" s="136"/>
      <c r="E16" s="49"/>
      <c r="F16" s="137"/>
      <c r="G16" s="139"/>
      <c r="H16" s="137"/>
      <c r="I16" s="137"/>
      <c r="J16" s="142"/>
      <c r="K16" s="45"/>
      <c r="L16" s="104"/>
    </row>
    <row r="17" ht="19.5" customHeight="1">
      <c r="A17" s="27"/>
      <c r="B17" s="136"/>
      <c r="C17" s="145" t="s">
        <v>53</v>
      </c>
      <c r="D17" s="136"/>
      <c r="E17" s="37"/>
      <c r="F17" s="147" t="s">
        <v>55</v>
      </c>
      <c r="G17" s="41"/>
      <c r="H17" s="137"/>
      <c r="I17" s="137"/>
      <c r="J17" s="149" t="s">
        <v>55</v>
      </c>
      <c r="K17" s="45"/>
      <c r="L17" s="104"/>
    </row>
    <row r="18" ht="19.5" customHeight="1">
      <c r="A18" s="27"/>
      <c r="B18" s="136"/>
      <c r="D18" s="136"/>
      <c r="E18" s="49"/>
      <c r="F18" s="121"/>
      <c r="G18" s="122"/>
      <c r="H18" s="121"/>
      <c r="I18" s="121"/>
      <c r="J18" s="123"/>
      <c r="K18" s="45"/>
      <c r="L18" s="104"/>
    </row>
    <row r="19" ht="19.5" customHeight="1">
      <c r="A19" s="27"/>
      <c r="B19" s="151"/>
      <c r="C19" s="151"/>
      <c r="D19" s="151"/>
      <c r="E19" s="49"/>
      <c r="F19" s="121"/>
      <c r="G19" s="122"/>
      <c r="H19" s="121"/>
      <c r="I19" s="121"/>
      <c r="J19" s="123"/>
      <c r="K19" s="45"/>
      <c r="L19" s="104"/>
    </row>
    <row r="20" ht="19.5" customHeight="1">
      <c r="A20" s="27"/>
      <c r="B20" s="136"/>
      <c r="C20" s="136"/>
      <c r="D20" s="136"/>
      <c r="E20" s="13"/>
      <c r="F20" s="121"/>
      <c r="G20" s="153" t="s">
        <v>56</v>
      </c>
      <c r="H20" s="121"/>
      <c r="I20" s="121"/>
      <c r="J20" s="155" t="s">
        <v>57</v>
      </c>
      <c r="K20" s="45"/>
      <c r="L20" s="104"/>
    </row>
    <row r="21" ht="19.5" customHeight="1">
      <c r="A21" s="27"/>
      <c r="B21" s="136"/>
      <c r="C21" s="136"/>
      <c r="D21" s="136"/>
      <c r="E21" s="13"/>
      <c r="F21" s="121"/>
      <c r="G21" s="122"/>
      <c r="H21" s="121"/>
      <c r="I21" s="121"/>
      <c r="J21" s="123"/>
      <c r="K21" s="45"/>
      <c r="L21" s="104"/>
    </row>
    <row r="22" ht="19.5" customHeight="1">
      <c r="A22" s="27"/>
      <c r="B22" s="136"/>
      <c r="C22" s="136"/>
      <c r="D22" s="136"/>
      <c r="E22" s="13"/>
      <c r="F22" s="121"/>
      <c r="G22" s="122"/>
      <c r="H22" s="121"/>
      <c r="I22" s="121"/>
      <c r="J22" s="123"/>
      <c r="K22" s="45"/>
      <c r="L22" s="104"/>
    </row>
    <row r="23" ht="19.5" customHeight="1">
      <c r="A23" s="27"/>
      <c r="B23" s="136"/>
      <c r="C23" s="136"/>
      <c r="D23" s="136"/>
      <c r="E23" s="13"/>
      <c r="F23" s="157"/>
      <c r="G23" s="159"/>
      <c r="H23" s="62"/>
      <c r="I23" s="161"/>
      <c r="J23" s="161"/>
      <c r="K23" s="45"/>
      <c r="L23" s="104"/>
    </row>
    <row r="24" ht="19.5" customHeight="1">
      <c r="A24" s="27"/>
      <c r="B24" s="136"/>
      <c r="C24" s="136"/>
      <c r="D24" s="136"/>
      <c r="E24" s="13"/>
      <c r="F24" s="157"/>
      <c r="G24" s="159"/>
      <c r="H24" s="62"/>
      <c r="I24" s="161"/>
      <c r="J24" s="161"/>
      <c r="K24" s="45"/>
      <c r="L24" s="104"/>
    </row>
    <row r="25" ht="19.5" customHeight="1">
      <c r="A25" s="27"/>
      <c r="B25" s="136"/>
      <c r="C25" s="136"/>
      <c r="D25" s="136"/>
      <c r="E25" s="13"/>
      <c r="F25" s="157"/>
      <c r="G25" s="159"/>
      <c r="H25" s="62"/>
      <c r="I25" s="161"/>
      <c r="J25" s="161"/>
      <c r="K25" s="45"/>
      <c r="L25" s="104"/>
    </row>
    <row r="26" ht="19.5" customHeight="1">
      <c r="A26" s="27"/>
      <c r="B26" s="136"/>
      <c r="C26" s="136"/>
      <c r="D26" s="136"/>
      <c r="E26" s="13"/>
      <c r="F26" s="157"/>
      <c r="G26" s="159"/>
      <c r="H26" s="62"/>
      <c r="I26" s="161"/>
      <c r="J26" s="161"/>
      <c r="K26" s="45"/>
      <c r="L26" s="104"/>
    </row>
    <row r="27" ht="19.5" customHeight="1">
      <c r="A27" s="27"/>
      <c r="B27" s="136"/>
      <c r="C27" s="136"/>
      <c r="D27" s="136"/>
      <c r="E27" s="13"/>
      <c r="F27" s="157"/>
      <c r="G27" s="159"/>
      <c r="H27" s="62"/>
      <c r="I27" s="161"/>
      <c r="J27" s="161"/>
      <c r="K27" s="45"/>
      <c r="L27" s="104"/>
    </row>
    <row r="28" ht="19.5" customHeight="1">
      <c r="A28" s="27"/>
      <c r="B28" s="136"/>
      <c r="C28" s="136"/>
      <c r="D28" s="136"/>
      <c r="E28" s="13"/>
      <c r="F28" s="157"/>
      <c r="G28" s="159"/>
      <c r="H28" s="62"/>
      <c r="I28" s="161"/>
      <c r="J28" s="161"/>
      <c r="K28" s="45"/>
      <c r="L28" s="104"/>
    </row>
    <row r="29" ht="19.5" customHeight="1">
      <c r="A29" s="27"/>
      <c r="B29" s="136"/>
      <c r="C29" s="136"/>
      <c r="D29" s="136"/>
      <c r="E29" s="13"/>
      <c r="F29" s="157"/>
      <c r="G29" s="159"/>
      <c r="H29" s="62"/>
      <c r="I29" s="161"/>
      <c r="J29" s="161"/>
      <c r="K29" s="45"/>
      <c r="L29" s="104"/>
    </row>
    <row r="30" ht="19.5" customHeight="1">
      <c r="A30" s="27"/>
      <c r="B30" s="136"/>
      <c r="C30" s="136"/>
      <c r="D30" s="136"/>
      <c r="E30" s="13"/>
      <c r="F30" s="157"/>
      <c r="G30" s="159"/>
      <c r="H30" s="62"/>
      <c r="I30" s="161"/>
      <c r="J30" s="161"/>
      <c r="K30" s="45"/>
      <c r="L30" s="104"/>
    </row>
    <row r="31" ht="19.5" customHeight="1">
      <c r="A31" s="27"/>
      <c r="B31" s="136"/>
      <c r="C31" s="136"/>
      <c r="D31" s="136"/>
      <c r="E31" s="13"/>
      <c r="F31" s="157"/>
      <c r="G31" s="159"/>
      <c r="H31" s="62"/>
      <c r="I31" s="161"/>
      <c r="J31" s="161"/>
      <c r="K31" s="45"/>
      <c r="L31" s="104"/>
    </row>
    <row r="32" ht="19.5" customHeight="1">
      <c r="A32" s="27"/>
      <c r="B32" s="136"/>
      <c r="C32" s="136"/>
      <c r="D32" s="136"/>
      <c r="E32" s="13"/>
      <c r="F32" s="157"/>
      <c r="G32" s="159"/>
      <c r="H32" s="62"/>
      <c r="I32" s="161"/>
      <c r="J32" s="161"/>
      <c r="K32" s="45"/>
      <c r="L32" s="104"/>
    </row>
    <row r="33" ht="19.5" customHeight="1">
      <c r="A33" s="27"/>
      <c r="B33" s="136"/>
      <c r="C33" s="136"/>
      <c r="D33" s="136"/>
      <c r="E33" s="13"/>
      <c r="F33" s="157"/>
      <c r="G33" s="159"/>
      <c r="H33" s="62"/>
      <c r="I33" s="161"/>
      <c r="J33" s="161"/>
      <c r="K33" s="45"/>
      <c r="L33" s="104"/>
    </row>
    <row r="34" ht="19.5" customHeight="1">
      <c r="A34" s="27"/>
      <c r="B34" s="136"/>
      <c r="C34" s="136"/>
      <c r="D34" s="136"/>
      <c r="E34" s="13"/>
      <c r="F34" s="157"/>
      <c r="G34" s="159"/>
      <c r="H34" s="62"/>
      <c r="I34" s="161"/>
      <c r="J34" s="161"/>
      <c r="K34" s="45"/>
      <c r="L34" s="104"/>
    </row>
    <row r="35" ht="19.5" customHeight="1">
      <c r="A35" s="27"/>
      <c r="B35" s="136"/>
      <c r="C35" s="136"/>
      <c r="D35" s="136"/>
      <c r="E35" s="13"/>
      <c r="F35" s="157"/>
      <c r="G35" s="159"/>
      <c r="H35" s="62"/>
      <c r="I35" s="161"/>
      <c r="J35" s="161"/>
      <c r="K35" s="45"/>
      <c r="L35" s="104"/>
    </row>
    <row r="36" ht="19.5" customHeight="1">
      <c r="A36" s="27"/>
      <c r="B36" s="136"/>
      <c r="C36" s="136"/>
      <c r="D36" s="136"/>
      <c r="E36" s="13"/>
      <c r="F36" s="157"/>
      <c r="G36" s="159"/>
      <c r="H36" s="62"/>
      <c r="I36" s="161"/>
      <c r="J36" s="161"/>
      <c r="K36" s="45"/>
      <c r="L36" s="104"/>
    </row>
    <row r="37" ht="19.5" customHeight="1">
      <c r="A37" s="27"/>
      <c r="B37" s="136"/>
      <c r="C37" s="136"/>
      <c r="D37" s="136"/>
      <c r="E37" s="13"/>
      <c r="F37" s="157"/>
      <c r="G37" s="159"/>
      <c r="H37" s="62"/>
      <c r="I37" s="161"/>
      <c r="J37" s="161"/>
      <c r="K37" s="45"/>
      <c r="L37" s="104"/>
    </row>
    <row r="38" ht="19.5" customHeight="1">
      <c r="A38" s="27"/>
      <c r="B38" s="136"/>
      <c r="C38" s="136"/>
      <c r="D38" s="136"/>
      <c r="E38" s="13"/>
      <c r="F38" s="157"/>
      <c r="G38" s="159"/>
      <c r="H38" s="62"/>
      <c r="I38" s="161"/>
      <c r="J38" s="161"/>
      <c r="K38" s="45"/>
      <c r="L38" s="104"/>
    </row>
    <row r="39" ht="19.5" customHeight="1">
      <c r="A39" s="27"/>
      <c r="B39" s="136"/>
      <c r="C39" s="136"/>
      <c r="D39" s="136"/>
      <c r="E39" s="13"/>
      <c r="F39" s="157"/>
      <c r="G39" s="159"/>
      <c r="H39" s="62"/>
      <c r="I39" s="161"/>
      <c r="J39" s="161"/>
      <c r="K39" s="45"/>
      <c r="L39" s="104"/>
    </row>
    <row r="40" ht="19.5" customHeight="1">
      <c r="A40" s="27"/>
      <c r="B40" s="136"/>
      <c r="C40" s="136"/>
      <c r="D40" s="136"/>
      <c r="E40" s="13"/>
      <c r="F40" s="157"/>
      <c r="G40" s="159"/>
      <c r="H40" s="62"/>
      <c r="I40" s="161"/>
      <c r="J40" s="161"/>
      <c r="K40" s="45"/>
      <c r="L40" s="104"/>
    </row>
    <row r="41" ht="19.5" customHeight="1">
      <c r="A41" s="27"/>
      <c r="B41" s="136"/>
      <c r="C41" s="136"/>
      <c r="D41" s="136"/>
      <c r="E41" s="13"/>
      <c r="F41" s="157"/>
      <c r="G41" s="159"/>
      <c r="H41" s="62"/>
      <c r="I41" s="161"/>
      <c r="J41" s="161"/>
      <c r="K41" s="45"/>
      <c r="L41" s="104"/>
    </row>
    <row r="42" ht="19.5" customHeight="1">
      <c r="A42" s="27"/>
      <c r="B42" s="136"/>
      <c r="C42" s="136"/>
      <c r="D42" s="136"/>
      <c r="E42" s="13"/>
      <c r="F42" s="157"/>
      <c r="G42" s="159"/>
      <c r="H42" s="62"/>
      <c r="I42" s="161"/>
      <c r="J42" s="161"/>
      <c r="K42" s="45"/>
      <c r="L42" s="104"/>
    </row>
    <row r="43" ht="19.5" customHeight="1">
      <c r="A43" s="27"/>
      <c r="B43" s="136"/>
      <c r="C43" s="136"/>
      <c r="D43" s="136"/>
      <c r="E43" s="13"/>
      <c r="F43" s="157"/>
      <c r="G43" s="159"/>
      <c r="H43" s="62"/>
      <c r="I43" s="161"/>
      <c r="J43" s="161"/>
      <c r="K43" s="45"/>
      <c r="L43" s="104"/>
    </row>
    <row r="44" ht="19.5" customHeight="1">
      <c r="A44" s="27"/>
      <c r="B44" s="136"/>
      <c r="C44" s="136"/>
      <c r="D44" s="136"/>
      <c r="E44" s="13"/>
      <c r="F44" s="157"/>
      <c r="G44" s="159"/>
      <c r="H44" s="62"/>
      <c r="I44" s="161"/>
      <c r="J44" s="161"/>
      <c r="K44" s="45"/>
      <c r="L44" s="104"/>
    </row>
    <row r="45" ht="19.5" customHeight="1">
      <c r="A45" s="27"/>
      <c r="B45" s="136"/>
      <c r="C45" s="136"/>
      <c r="D45" s="136"/>
      <c r="E45" s="13"/>
      <c r="F45" s="157"/>
      <c r="G45" s="159"/>
      <c r="H45" s="62"/>
      <c r="I45" s="161"/>
      <c r="J45" s="161"/>
      <c r="K45" s="45"/>
      <c r="L45" s="104"/>
    </row>
  </sheetData>
  <mergeCells count="11">
    <mergeCell ref="F12:G12"/>
    <mergeCell ref="C14:C15"/>
    <mergeCell ref="C17:C18"/>
    <mergeCell ref="F17:G17"/>
    <mergeCell ref="F2:G2"/>
    <mergeCell ref="F5:G5"/>
    <mergeCell ref="I5:J5"/>
    <mergeCell ref="L5:L10"/>
    <mergeCell ref="F9:G9"/>
    <mergeCell ref="I9:J9"/>
    <mergeCell ref="I12:J12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C27B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3" width="13.29"/>
    <col customWidth="1" min="4" max="4" width="16.43"/>
    <col customWidth="1" min="5" max="5" width="16.14"/>
    <col customWidth="1" min="6" max="6" width="15.43"/>
    <col customWidth="1" min="7" max="7" width="10.0"/>
    <col customWidth="1" min="8" max="8" width="13.57"/>
    <col customWidth="1" min="9" max="9" width="11.57"/>
    <col customWidth="1" min="10" max="10" width="1.29"/>
    <col customWidth="1" min="11" max="11" width="36.43"/>
    <col customWidth="1" min="12" max="12" width="5.86"/>
  </cols>
  <sheetData>
    <row r="1" ht="6.0" customHeight="1">
      <c r="A1" s="235"/>
      <c r="B1" s="235"/>
      <c r="C1" s="235"/>
      <c r="D1" s="235"/>
      <c r="E1" s="235"/>
      <c r="F1" s="313"/>
      <c r="G1" s="235"/>
      <c r="H1" s="235"/>
      <c r="I1" s="235"/>
      <c r="J1" s="235"/>
      <c r="K1" s="235"/>
      <c r="L1" s="235"/>
    </row>
    <row r="2" ht="66.0" customHeight="1">
      <c r="A2" s="136"/>
      <c r="B2" s="237" t="s">
        <v>181</v>
      </c>
      <c r="C2" s="238"/>
      <c r="D2" s="238"/>
      <c r="E2" s="238"/>
      <c r="F2" s="315"/>
      <c r="G2" s="238"/>
      <c r="H2" s="316" t="s">
        <v>182</v>
      </c>
      <c r="L2" s="136"/>
    </row>
    <row r="3" ht="18.0" customHeight="1">
      <c r="A3" s="136"/>
      <c r="B3" s="317"/>
      <c r="C3" s="317"/>
      <c r="D3" s="317"/>
      <c r="E3" s="317"/>
      <c r="F3" s="320"/>
      <c r="G3" s="317"/>
      <c r="H3" s="317"/>
      <c r="I3" s="317"/>
      <c r="J3" s="317"/>
      <c r="K3" s="317"/>
      <c r="L3" s="136"/>
    </row>
    <row r="4" ht="24.0" customHeight="1">
      <c r="A4" s="195"/>
      <c r="B4" s="322" t="s">
        <v>183</v>
      </c>
      <c r="C4" s="322" t="s">
        <v>184</v>
      </c>
      <c r="D4" s="322" t="s">
        <v>12</v>
      </c>
      <c r="E4" s="322" t="s">
        <v>13</v>
      </c>
      <c r="F4" s="324" t="s">
        <v>122</v>
      </c>
      <c r="G4" s="326" t="s">
        <v>185</v>
      </c>
      <c r="H4" s="326" t="s">
        <v>187</v>
      </c>
      <c r="I4" s="326" t="s">
        <v>188</v>
      </c>
      <c r="J4" s="326"/>
      <c r="K4" s="328" t="s">
        <v>7</v>
      </c>
      <c r="L4" s="195"/>
    </row>
    <row r="5" ht="12.0" customHeight="1">
      <c r="A5" s="330"/>
      <c r="B5" s="332"/>
      <c r="C5" s="334"/>
      <c r="D5" s="336"/>
      <c r="E5" s="336"/>
      <c r="F5" s="338"/>
      <c r="G5" s="340"/>
      <c r="H5" s="342"/>
      <c r="I5" s="344"/>
      <c r="J5" s="346"/>
      <c r="K5" s="347"/>
      <c r="L5" s="348"/>
    </row>
    <row r="6" ht="21.0" customHeight="1">
      <c r="A6" s="330"/>
      <c r="B6" s="276" t="s">
        <v>196</v>
      </c>
      <c r="C6" s="334"/>
      <c r="D6" s="336"/>
      <c r="E6" s="336"/>
      <c r="F6" s="338"/>
      <c r="G6" s="340"/>
      <c r="H6" s="342"/>
      <c r="I6" s="344" t="str">
        <f>if(isblank(H6), "", G6*H6)</f>
        <v/>
      </c>
      <c r="J6" s="346"/>
      <c r="K6" s="351"/>
      <c r="L6" s="348"/>
    </row>
    <row r="7" ht="21.0" customHeight="1">
      <c r="A7" s="330"/>
      <c r="B7" s="332" t="s">
        <v>198</v>
      </c>
      <c r="C7" s="354" t="s">
        <v>199</v>
      </c>
      <c r="D7" s="354" t="s">
        <v>21</v>
      </c>
      <c r="E7" s="358" t="s">
        <v>22</v>
      </c>
      <c r="F7" s="338" t="s">
        <v>200</v>
      </c>
      <c r="G7" s="361">
        <v>0.0</v>
      </c>
      <c r="H7" s="363">
        <v>0.0</v>
      </c>
      <c r="I7" s="344">
        <f t="shared" ref="I7:I10" si="1">G7*H7</f>
        <v>0</v>
      </c>
      <c r="J7" s="365"/>
      <c r="K7" s="351"/>
      <c r="L7" s="348"/>
    </row>
    <row r="8" ht="21.0" customHeight="1">
      <c r="A8" s="330"/>
      <c r="B8" s="332" t="s">
        <v>201</v>
      </c>
      <c r="C8" s="354"/>
      <c r="D8" s="354"/>
      <c r="E8" s="354"/>
      <c r="F8" s="338"/>
      <c r="G8" s="361"/>
      <c r="H8" s="363"/>
      <c r="I8" s="344">
        <f t="shared" si="1"/>
        <v>0</v>
      </c>
      <c r="J8" s="365"/>
      <c r="K8" s="367"/>
      <c r="L8" s="348"/>
    </row>
    <row r="9" ht="21.0" customHeight="1">
      <c r="A9" s="330"/>
      <c r="B9" s="332" t="s">
        <v>202</v>
      </c>
      <c r="C9" s="354"/>
      <c r="D9" s="354"/>
      <c r="E9" s="354"/>
      <c r="F9" s="338"/>
      <c r="G9" s="361"/>
      <c r="H9" s="363"/>
      <c r="I9" s="344">
        <f t="shared" si="1"/>
        <v>0</v>
      </c>
      <c r="J9" s="365"/>
      <c r="K9" s="367"/>
      <c r="L9" s="348"/>
    </row>
    <row r="10" ht="21.0" customHeight="1">
      <c r="A10" s="330"/>
      <c r="B10" s="332" t="s">
        <v>203</v>
      </c>
      <c r="C10" s="354"/>
      <c r="D10" s="354"/>
      <c r="E10" s="354"/>
      <c r="F10" s="338"/>
      <c r="G10" s="361"/>
      <c r="H10" s="363"/>
      <c r="I10" s="344">
        <f t="shared" si="1"/>
        <v>0</v>
      </c>
      <c r="J10" s="365"/>
      <c r="K10" s="367"/>
      <c r="L10" s="348"/>
    </row>
    <row r="11" ht="12.0" customHeight="1">
      <c r="A11" s="330"/>
      <c r="B11" s="332"/>
      <c r="C11" s="369"/>
      <c r="D11" s="369"/>
      <c r="E11" s="369"/>
      <c r="F11" s="372"/>
      <c r="G11" s="374"/>
      <c r="H11" s="376"/>
      <c r="I11" s="344"/>
      <c r="J11" s="365"/>
      <c r="K11" s="378"/>
      <c r="L11" s="348"/>
    </row>
    <row r="12" ht="21.0" customHeight="1">
      <c r="A12" s="330"/>
      <c r="B12" s="276" t="s">
        <v>204</v>
      </c>
      <c r="C12" s="334"/>
      <c r="D12" s="336"/>
      <c r="E12" s="336"/>
      <c r="F12" s="338"/>
      <c r="G12" s="340"/>
      <c r="H12" s="342"/>
      <c r="I12" s="344"/>
      <c r="J12" s="346"/>
      <c r="K12" s="367"/>
      <c r="L12" s="348"/>
    </row>
    <row r="13" ht="21.0" customHeight="1">
      <c r="A13" s="330"/>
      <c r="B13" s="332" t="s">
        <v>205</v>
      </c>
      <c r="C13" s="354" t="s">
        <v>206</v>
      </c>
      <c r="D13" s="354" t="s">
        <v>21</v>
      </c>
      <c r="E13" s="358" t="s">
        <v>22</v>
      </c>
      <c r="F13" s="338" t="s">
        <v>200</v>
      </c>
      <c r="G13" s="361">
        <v>0.0</v>
      </c>
      <c r="H13" s="363">
        <v>0.0</v>
      </c>
      <c r="I13" s="344">
        <f t="shared" ref="I13:I16" si="2">G13*H13</f>
        <v>0</v>
      </c>
      <c r="J13" s="365"/>
      <c r="K13" s="367"/>
      <c r="L13" s="348"/>
    </row>
    <row r="14" ht="21.0" customHeight="1">
      <c r="A14" s="330"/>
      <c r="B14" s="332" t="s">
        <v>207</v>
      </c>
      <c r="C14" s="354"/>
      <c r="D14" s="354"/>
      <c r="E14" s="354"/>
      <c r="F14" s="338"/>
      <c r="G14" s="361"/>
      <c r="H14" s="363"/>
      <c r="I14" s="344">
        <f t="shared" si="2"/>
        <v>0</v>
      </c>
      <c r="J14" s="365"/>
      <c r="K14" s="367"/>
      <c r="L14" s="348"/>
    </row>
    <row r="15" ht="21.0" customHeight="1">
      <c r="A15" s="330"/>
      <c r="B15" s="332" t="s">
        <v>208</v>
      </c>
      <c r="C15" s="383"/>
      <c r="D15" s="383"/>
      <c r="E15" s="354"/>
      <c r="F15" s="338"/>
      <c r="G15" s="361"/>
      <c r="H15" s="363"/>
      <c r="I15" s="344">
        <f t="shared" si="2"/>
        <v>0</v>
      </c>
      <c r="J15" s="365"/>
      <c r="K15" s="367"/>
      <c r="L15" s="348"/>
    </row>
    <row r="16" ht="21.0" customHeight="1">
      <c r="A16" s="330"/>
      <c r="B16" s="332" t="s">
        <v>209</v>
      </c>
      <c r="C16" s="383"/>
      <c r="D16" s="383"/>
      <c r="E16" s="383"/>
      <c r="F16" s="372"/>
      <c r="G16" s="387"/>
      <c r="H16" s="388"/>
      <c r="I16" s="344">
        <f t="shared" si="2"/>
        <v>0</v>
      </c>
      <c r="J16" s="365"/>
      <c r="K16" s="367"/>
      <c r="L16" s="348"/>
    </row>
    <row r="17" ht="21.0" customHeight="1">
      <c r="A17" s="330"/>
      <c r="B17" s="392"/>
      <c r="C17" s="383"/>
      <c r="D17" s="383"/>
      <c r="E17" s="383"/>
      <c r="F17" s="394"/>
      <c r="G17" s="387"/>
      <c r="H17" s="388"/>
      <c r="I17" s="396"/>
      <c r="J17" s="365"/>
      <c r="K17" s="378"/>
      <c r="L17" s="348"/>
    </row>
  </sheetData>
  <mergeCells count="1">
    <mergeCell ref="H2:K2"/>
  </mergeCells>
  <hyperlinks>
    <hyperlink r:id="rId1" ref="E7"/>
    <hyperlink r:id="rId2" ref="E13"/>
  </hyperlin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288D1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5.43"/>
    <col customWidth="1" min="3" max="3" width="14.14"/>
    <col customWidth="1" min="4" max="4" width="13.29"/>
    <col customWidth="1" min="5" max="5" width="16.57"/>
    <col customWidth="1" min="6" max="6" width="13.14"/>
    <col customWidth="1" min="8" max="8" width="9.71"/>
    <col customWidth="1" min="9" max="9" width="8.86"/>
    <col customWidth="1" min="10" max="10" width="11.29"/>
    <col customWidth="1" min="11" max="11" width="13.57"/>
    <col customWidth="1" min="12" max="12" width="15.14"/>
    <col customWidth="1" min="13" max="13" width="36.43"/>
    <col customWidth="1" min="14" max="14" width="5.86"/>
  </cols>
  <sheetData>
    <row r="1" ht="6.0" customHeight="1">
      <c r="A1" s="318"/>
    </row>
    <row r="2" ht="66.0" customHeight="1">
      <c r="A2" s="319"/>
      <c r="B2" s="321" t="s">
        <v>76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16" t="s">
        <v>186</v>
      </c>
      <c r="N2" s="319"/>
    </row>
    <row r="3" ht="12.0" customHeight="1">
      <c r="A3" s="327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7"/>
    </row>
    <row r="4" ht="12.0" customHeight="1">
      <c r="A4" s="331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1"/>
    </row>
    <row r="5" ht="24.0" customHeight="1">
      <c r="A5" s="335"/>
      <c r="B5" s="337" t="s">
        <v>76</v>
      </c>
      <c r="C5" s="337" t="s">
        <v>189</v>
      </c>
      <c r="D5" s="337" t="s">
        <v>184</v>
      </c>
      <c r="E5" s="337" t="s">
        <v>12</v>
      </c>
      <c r="F5" s="337" t="s">
        <v>13</v>
      </c>
      <c r="G5" s="337" t="s">
        <v>102</v>
      </c>
      <c r="H5" s="339" t="s">
        <v>190</v>
      </c>
      <c r="I5" s="339" t="s">
        <v>191</v>
      </c>
      <c r="J5" s="339" t="s">
        <v>192</v>
      </c>
      <c r="K5" s="339" t="s">
        <v>193</v>
      </c>
      <c r="L5" s="339" t="s">
        <v>194</v>
      </c>
      <c r="M5" s="341" t="s">
        <v>7</v>
      </c>
      <c r="N5" s="335"/>
    </row>
    <row r="6" ht="21.0" customHeight="1">
      <c r="A6" s="157"/>
      <c r="B6" s="343" t="s">
        <v>195</v>
      </c>
      <c r="C6" s="42" t="s">
        <v>17</v>
      </c>
      <c r="D6" s="345" t="s">
        <v>20</v>
      </c>
      <c r="E6" s="259" t="s">
        <v>21</v>
      </c>
      <c r="F6" s="261" t="s">
        <v>22</v>
      </c>
      <c r="G6" s="350" t="s">
        <v>197</v>
      </c>
      <c r="H6" s="355">
        <v>0.0</v>
      </c>
      <c r="I6" s="355">
        <v>0.0</v>
      </c>
      <c r="J6" s="357">
        <v>0.0</v>
      </c>
      <c r="K6" s="357">
        <v>0.0</v>
      </c>
      <c r="L6" s="357">
        <v>0.0</v>
      </c>
      <c r="M6" s="359"/>
      <c r="N6" s="360"/>
    </row>
    <row r="7" ht="21.0" customHeight="1">
      <c r="A7" s="157"/>
      <c r="B7" s="362"/>
      <c r="C7" s="364"/>
      <c r="D7" s="366"/>
      <c r="E7" s="366"/>
      <c r="F7" s="366"/>
      <c r="G7" s="368"/>
      <c r="H7" s="370"/>
      <c r="I7" s="370"/>
      <c r="J7" s="371"/>
      <c r="K7" s="371"/>
      <c r="L7" s="371"/>
      <c r="M7" s="373"/>
      <c r="N7" s="360"/>
    </row>
    <row r="8" ht="21.0" customHeight="1">
      <c r="A8" s="157"/>
      <c r="B8" s="343"/>
      <c r="C8" s="375"/>
      <c r="D8" s="345"/>
      <c r="E8" s="377"/>
      <c r="F8" s="377"/>
      <c r="G8" s="379"/>
      <c r="H8" s="380"/>
      <c r="I8" s="380"/>
      <c r="J8" s="381"/>
      <c r="K8" s="381"/>
      <c r="L8" s="381"/>
      <c r="M8" s="382"/>
      <c r="N8" s="360"/>
    </row>
    <row r="9" ht="21.0" customHeight="1">
      <c r="A9" s="157"/>
      <c r="B9" s="362"/>
      <c r="C9" s="364"/>
      <c r="D9" s="384"/>
      <c r="E9" s="384"/>
      <c r="F9" s="384"/>
      <c r="G9" s="386"/>
      <c r="H9" s="389"/>
      <c r="I9" s="391"/>
      <c r="J9" s="371"/>
      <c r="K9" s="393"/>
      <c r="L9" s="393"/>
      <c r="M9" s="395"/>
      <c r="N9" s="360"/>
    </row>
    <row r="10" ht="21.0" customHeight="1">
      <c r="A10" s="157"/>
      <c r="B10" s="343"/>
      <c r="C10" s="375"/>
      <c r="D10" s="377"/>
      <c r="E10" s="377"/>
      <c r="F10" s="377"/>
      <c r="G10" s="379"/>
      <c r="H10" s="380"/>
      <c r="I10" s="380"/>
      <c r="J10" s="357"/>
      <c r="K10" s="381"/>
      <c r="L10" s="381"/>
      <c r="M10" s="382"/>
      <c r="N10" s="360"/>
    </row>
    <row r="11" ht="21.0" customHeight="1">
      <c r="A11" s="157"/>
      <c r="B11" s="362"/>
      <c r="C11" s="364"/>
      <c r="D11" s="384"/>
      <c r="E11" s="384"/>
      <c r="F11" s="384"/>
      <c r="G11" s="386"/>
      <c r="H11" s="391"/>
      <c r="I11" s="391"/>
      <c r="J11" s="393"/>
      <c r="K11" s="393"/>
      <c r="L11" s="393"/>
      <c r="M11" s="395"/>
      <c r="N11" s="360"/>
    </row>
    <row r="12" ht="21.0" customHeight="1">
      <c r="A12" s="157"/>
      <c r="B12" s="343"/>
      <c r="C12" s="375"/>
      <c r="D12" s="377"/>
      <c r="E12" s="377"/>
      <c r="F12" s="377"/>
      <c r="G12" s="379"/>
      <c r="H12" s="380"/>
      <c r="I12" s="380"/>
      <c r="J12" s="381"/>
      <c r="K12" s="381"/>
      <c r="L12" s="381"/>
      <c r="M12" s="382"/>
      <c r="N12" s="360"/>
    </row>
    <row r="13" ht="21.0" customHeight="1">
      <c r="A13" s="157"/>
      <c r="B13" s="362"/>
      <c r="C13" s="364"/>
      <c r="D13" s="384"/>
      <c r="E13" s="384"/>
      <c r="F13" s="384"/>
      <c r="G13" s="386"/>
      <c r="H13" s="391"/>
      <c r="I13" s="391"/>
      <c r="J13" s="393"/>
      <c r="K13" s="393"/>
      <c r="L13" s="393"/>
      <c r="M13" s="395"/>
      <c r="N13" s="360"/>
    </row>
    <row r="14" ht="21.0" customHeight="1">
      <c r="A14" s="157"/>
      <c r="B14" s="343"/>
      <c r="C14" s="40"/>
      <c r="D14" s="377"/>
      <c r="E14" s="377"/>
      <c r="F14" s="377"/>
      <c r="G14" s="379"/>
      <c r="H14" s="380"/>
      <c r="I14" s="380"/>
      <c r="J14" s="381"/>
      <c r="K14" s="381"/>
      <c r="L14" s="381"/>
      <c r="M14" s="382"/>
      <c r="N14" s="360"/>
    </row>
    <row r="15" ht="21.0" customHeight="1">
      <c r="A15" s="157"/>
      <c r="B15" s="362"/>
      <c r="C15" s="54"/>
      <c r="D15" s="384"/>
      <c r="E15" s="384"/>
      <c r="F15" s="384"/>
      <c r="G15" s="386"/>
      <c r="H15" s="391"/>
      <c r="I15" s="391"/>
      <c r="J15" s="393"/>
      <c r="K15" s="393"/>
      <c r="L15" s="393"/>
      <c r="M15" s="395"/>
      <c r="N15" s="360"/>
    </row>
    <row r="16" ht="21.0" customHeight="1">
      <c r="A16" s="157"/>
      <c r="B16" s="343"/>
      <c r="C16" s="40"/>
      <c r="D16" s="377"/>
      <c r="E16" s="377"/>
      <c r="F16" s="377"/>
      <c r="G16" s="379"/>
      <c r="H16" s="380"/>
      <c r="I16" s="380"/>
      <c r="J16" s="381"/>
      <c r="K16" s="381"/>
      <c r="L16" s="381"/>
      <c r="M16" s="382"/>
      <c r="N16" s="360"/>
    </row>
    <row r="17" ht="21.0" customHeight="1">
      <c r="A17" s="157"/>
      <c r="B17" s="362"/>
      <c r="C17" s="54"/>
      <c r="D17" s="384"/>
      <c r="E17" s="384"/>
      <c r="F17" s="384"/>
      <c r="G17" s="386"/>
      <c r="H17" s="391"/>
      <c r="I17" s="391"/>
      <c r="J17" s="393"/>
      <c r="K17" s="393"/>
      <c r="L17" s="393"/>
      <c r="M17" s="395"/>
      <c r="N17" s="360"/>
    </row>
  </sheetData>
  <mergeCells count="1">
    <mergeCell ref="A1:N1"/>
  </mergeCells>
  <hyperlinks>
    <hyperlink r:id="rId1" ref="F6"/>
  </hyperlinks>
  <drawing r:id="rId2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288D1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5.14"/>
    <col customWidth="1" min="3" max="3" width="15.71"/>
    <col customWidth="1" min="4" max="4" width="13.29"/>
    <col customWidth="1" min="5" max="5" width="15.14"/>
    <col customWidth="1" min="6" max="6" width="11.43"/>
    <col customWidth="1" min="8" max="8" width="15.29"/>
    <col customWidth="1" min="9" max="9" width="36.43"/>
    <col customWidth="1" min="10" max="10" width="5.86"/>
  </cols>
  <sheetData>
    <row r="1" ht="6.0" customHeight="1">
      <c r="A1" s="318"/>
    </row>
    <row r="2" ht="66.0" customHeight="1">
      <c r="A2" s="136"/>
      <c r="B2" s="399" t="s">
        <v>210</v>
      </c>
      <c r="C2" s="400"/>
      <c r="D2" s="400"/>
      <c r="E2" s="400"/>
      <c r="F2" s="400"/>
      <c r="G2" s="402" t="s">
        <v>211</v>
      </c>
      <c r="J2" s="136"/>
    </row>
    <row r="3" ht="12.0" customHeight="1">
      <c r="A3" s="136"/>
      <c r="B3" s="404"/>
      <c r="C3" s="404"/>
      <c r="D3" s="404"/>
      <c r="E3" s="404"/>
      <c r="F3" s="404"/>
      <c r="G3" s="404"/>
      <c r="H3" s="406"/>
      <c r="I3" s="404"/>
      <c r="J3" s="136"/>
    </row>
    <row r="4" ht="12.0" customHeight="1">
      <c r="A4" s="251"/>
      <c r="B4" s="408"/>
      <c r="C4" s="408"/>
      <c r="D4" s="408"/>
      <c r="E4" s="408"/>
      <c r="F4" s="408"/>
      <c r="G4" s="408"/>
      <c r="H4" s="410"/>
      <c r="I4" s="408"/>
      <c r="J4" s="251"/>
    </row>
    <row r="5" ht="24.0" customHeight="1">
      <c r="A5" s="253"/>
      <c r="B5" s="412" t="s">
        <v>213</v>
      </c>
      <c r="C5" s="412" t="s">
        <v>189</v>
      </c>
      <c r="D5" s="412" t="s">
        <v>184</v>
      </c>
      <c r="E5" s="412" t="s">
        <v>13</v>
      </c>
      <c r="F5" s="414" t="s">
        <v>214</v>
      </c>
      <c r="G5" s="412" t="s">
        <v>215</v>
      </c>
      <c r="H5" s="414" t="s">
        <v>216</v>
      </c>
      <c r="I5" s="416" t="s">
        <v>7</v>
      </c>
      <c r="J5" s="253"/>
    </row>
    <row r="6" ht="21.0" customHeight="1">
      <c r="A6" s="330"/>
      <c r="B6" s="418" t="s">
        <v>217</v>
      </c>
      <c r="C6" s="259" t="s">
        <v>17</v>
      </c>
      <c r="D6" s="259" t="s">
        <v>20</v>
      </c>
      <c r="E6" s="261" t="s">
        <v>22</v>
      </c>
      <c r="F6" s="425">
        <v>0.0</v>
      </c>
      <c r="G6" s="427">
        <v>0.0</v>
      </c>
      <c r="H6" s="429">
        <v>0.0</v>
      </c>
      <c r="I6" s="359"/>
      <c r="J6" s="348"/>
    </row>
    <row r="7" ht="21.0" customHeight="1">
      <c r="A7" s="330"/>
      <c r="B7" s="431"/>
      <c r="C7" s="311"/>
      <c r="D7" s="284"/>
      <c r="E7" s="284"/>
      <c r="F7" s="432"/>
      <c r="G7" s="434"/>
      <c r="H7" s="440"/>
      <c r="I7" s="373"/>
      <c r="J7" s="348"/>
    </row>
    <row r="8" ht="21.0" customHeight="1">
      <c r="A8" s="330"/>
      <c r="B8" s="418"/>
      <c r="C8" s="349"/>
      <c r="D8" s="259"/>
      <c r="E8" s="352"/>
      <c r="F8" s="447"/>
      <c r="G8" s="448"/>
      <c r="H8" s="450"/>
      <c r="I8" s="382"/>
      <c r="J8" s="348"/>
    </row>
    <row r="9" ht="21.0" customHeight="1">
      <c r="A9" s="330"/>
      <c r="B9" s="431"/>
      <c r="C9" s="311"/>
      <c r="D9" s="312"/>
      <c r="E9" s="312"/>
      <c r="F9" s="452"/>
      <c r="G9" s="454"/>
      <c r="H9" s="456"/>
      <c r="I9" s="395"/>
      <c r="J9" s="348"/>
    </row>
    <row r="10" ht="21.0" customHeight="1">
      <c r="A10" s="330"/>
      <c r="B10" s="418"/>
      <c r="C10" s="349"/>
      <c r="D10" s="352"/>
      <c r="E10" s="352"/>
      <c r="F10" s="447"/>
      <c r="G10" s="448"/>
      <c r="H10" s="450"/>
      <c r="I10" s="382"/>
      <c r="J10" s="348"/>
    </row>
    <row r="11" ht="21.0" customHeight="1">
      <c r="A11" s="330"/>
      <c r="B11" s="431"/>
      <c r="C11" s="311"/>
      <c r="D11" s="312"/>
      <c r="E11" s="312"/>
      <c r="F11" s="452"/>
      <c r="G11" s="454"/>
      <c r="H11" s="456"/>
      <c r="I11" s="395"/>
      <c r="J11" s="348"/>
    </row>
    <row r="12" ht="21.0" customHeight="1">
      <c r="A12" s="330"/>
      <c r="B12" s="418"/>
      <c r="C12" s="349"/>
      <c r="D12" s="352"/>
      <c r="E12" s="352"/>
      <c r="F12" s="447"/>
      <c r="G12" s="448"/>
      <c r="H12" s="450"/>
      <c r="I12" s="382"/>
      <c r="J12" s="348"/>
    </row>
    <row r="13" ht="21.0" customHeight="1">
      <c r="A13" s="330"/>
      <c r="B13" s="431"/>
      <c r="C13" s="311"/>
      <c r="D13" s="312"/>
      <c r="E13" s="312"/>
      <c r="F13" s="452"/>
      <c r="G13" s="454"/>
      <c r="H13" s="456"/>
      <c r="I13" s="395"/>
      <c r="J13" s="348"/>
    </row>
    <row r="14" ht="21.0" customHeight="1">
      <c r="A14" s="330"/>
      <c r="B14" s="466"/>
      <c r="C14" s="390"/>
      <c r="D14" s="352"/>
      <c r="E14" s="352"/>
      <c r="F14" s="447"/>
      <c r="G14" s="448"/>
      <c r="H14" s="450"/>
      <c r="I14" s="382"/>
      <c r="J14" s="348"/>
    </row>
    <row r="15" ht="21.0" customHeight="1">
      <c r="A15" s="330"/>
      <c r="B15" s="431"/>
      <c r="C15" s="284"/>
      <c r="D15" s="284"/>
      <c r="E15" s="284"/>
      <c r="F15" s="432"/>
      <c r="G15" s="434"/>
      <c r="H15" s="469"/>
      <c r="I15" s="470"/>
      <c r="J15" s="348"/>
    </row>
    <row r="16" ht="21.0" customHeight="1">
      <c r="A16" s="330"/>
      <c r="B16" s="466"/>
      <c r="C16" s="390"/>
      <c r="D16" s="352"/>
      <c r="E16" s="352"/>
      <c r="F16" s="447"/>
      <c r="G16" s="448"/>
      <c r="H16" s="450"/>
      <c r="I16" s="382"/>
      <c r="J16" s="348"/>
    </row>
    <row r="17" ht="21.0" customHeight="1">
      <c r="A17" s="330"/>
      <c r="B17" s="471"/>
      <c r="C17" s="398"/>
      <c r="D17" s="312"/>
      <c r="E17" s="312"/>
      <c r="F17" s="452"/>
      <c r="G17" s="454"/>
      <c r="H17" s="456"/>
      <c r="I17" s="395"/>
      <c r="J17" s="348"/>
    </row>
  </sheetData>
  <mergeCells count="2">
    <mergeCell ref="A1:J1"/>
    <mergeCell ref="G2:I2"/>
  </mergeCells>
  <hyperlinks>
    <hyperlink r:id="rId1" ref="E6"/>
  </hyperlinks>
  <drawing r:id="rId2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89F38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9.0"/>
    <col customWidth="1" min="3" max="3" width="16.14"/>
    <col customWidth="1" min="4" max="4" width="15.14"/>
    <col customWidth="1" min="5" max="5" width="17.29"/>
    <col customWidth="1" min="6" max="6" width="12.0"/>
    <col customWidth="1" min="7" max="7" width="17.43"/>
    <col customWidth="1" min="8" max="8" width="14.14"/>
    <col customWidth="1" min="9" max="9" width="36.43"/>
    <col customWidth="1" min="10" max="10" width="5.86"/>
  </cols>
  <sheetData>
    <row r="1" ht="6.0" customHeight="1">
      <c r="A1" s="2"/>
      <c r="B1" s="2"/>
      <c r="C1" s="2"/>
      <c r="D1" s="2"/>
      <c r="E1" s="2"/>
      <c r="F1" s="2"/>
      <c r="G1" s="401"/>
      <c r="H1" s="403"/>
      <c r="I1" s="405"/>
      <c r="J1" s="405"/>
    </row>
    <row r="2" ht="66.0" customHeight="1">
      <c r="A2" s="4"/>
      <c r="B2" s="6" t="s">
        <v>212</v>
      </c>
      <c r="C2" s="407"/>
      <c r="D2" s="4"/>
      <c r="E2" s="8"/>
      <c r="F2" s="4"/>
      <c r="G2" s="409"/>
      <c r="H2" s="411"/>
      <c r="I2" s="409"/>
      <c r="J2" s="136"/>
    </row>
    <row r="3" ht="12.0" customHeight="1">
      <c r="A3" s="136"/>
      <c r="B3" s="404"/>
      <c r="C3" s="404"/>
      <c r="D3" s="404"/>
      <c r="E3" s="413"/>
      <c r="F3" s="404"/>
      <c r="G3" s="415"/>
      <c r="H3" s="406"/>
      <c r="I3" s="404"/>
      <c r="J3" s="136"/>
    </row>
    <row r="4" ht="12.0" customHeight="1">
      <c r="A4" s="251"/>
      <c r="B4" s="408"/>
      <c r="C4" s="408"/>
      <c r="D4" s="408"/>
      <c r="E4" s="417"/>
      <c r="F4" s="408"/>
      <c r="G4" s="419"/>
      <c r="H4" s="410"/>
      <c r="I4" s="408"/>
      <c r="J4" s="251"/>
    </row>
    <row r="5" ht="24.0" customHeight="1">
      <c r="A5" s="251"/>
      <c r="B5" s="420" t="s">
        <v>218</v>
      </c>
      <c r="C5" s="420" t="s">
        <v>9</v>
      </c>
      <c r="D5" s="420" t="s">
        <v>184</v>
      </c>
      <c r="E5" s="421" t="s">
        <v>12</v>
      </c>
      <c r="F5" s="420" t="s">
        <v>13</v>
      </c>
      <c r="G5" s="422" t="s">
        <v>219</v>
      </c>
      <c r="H5" s="423" t="s">
        <v>157</v>
      </c>
      <c r="I5" s="424" t="s">
        <v>7</v>
      </c>
      <c r="J5" s="251"/>
    </row>
    <row r="6" ht="21.0" customHeight="1">
      <c r="A6" s="330"/>
      <c r="B6" s="426" t="s">
        <v>220</v>
      </c>
      <c r="C6" s="428" t="s">
        <v>221</v>
      </c>
      <c r="D6" s="259" t="s">
        <v>20</v>
      </c>
      <c r="E6" s="430" t="s">
        <v>21</v>
      </c>
      <c r="F6" s="433" t="s">
        <v>22</v>
      </c>
      <c r="G6" s="435" t="s">
        <v>222</v>
      </c>
      <c r="H6" s="437">
        <v>0.0</v>
      </c>
      <c r="I6" s="439" t="s">
        <v>226</v>
      </c>
      <c r="J6" s="348"/>
    </row>
    <row r="7" ht="21.0" customHeight="1">
      <c r="A7" s="330"/>
      <c r="B7" s="441"/>
      <c r="C7" s="443"/>
      <c r="D7" s="284"/>
      <c r="E7" s="446"/>
      <c r="F7" s="449"/>
      <c r="G7" s="451"/>
      <c r="H7" s="459"/>
      <c r="I7" s="461"/>
      <c r="J7" s="348"/>
    </row>
    <row r="8" ht="21.0" customHeight="1">
      <c r="A8" s="330"/>
      <c r="B8" s="426"/>
      <c r="C8" s="428"/>
      <c r="D8" s="259"/>
      <c r="E8" s="430"/>
      <c r="F8" s="463"/>
      <c r="G8" s="435"/>
      <c r="H8" s="437"/>
      <c r="I8" s="439"/>
      <c r="J8" s="348"/>
    </row>
    <row r="9" ht="21.0" customHeight="1">
      <c r="A9" s="330"/>
      <c r="B9" s="441"/>
      <c r="C9" s="443"/>
      <c r="D9" s="284"/>
      <c r="E9" s="446"/>
      <c r="F9" s="449"/>
      <c r="G9" s="451"/>
      <c r="H9" s="459"/>
      <c r="I9" s="461"/>
      <c r="J9" s="348"/>
    </row>
    <row r="10" ht="21.0" customHeight="1">
      <c r="A10" s="330"/>
      <c r="B10" s="426"/>
      <c r="C10" s="428"/>
      <c r="D10" s="259"/>
      <c r="E10" s="430"/>
      <c r="F10" s="463"/>
      <c r="G10" s="435"/>
      <c r="H10" s="437"/>
      <c r="I10" s="439"/>
      <c r="J10" s="348"/>
    </row>
    <row r="11" ht="21.0" customHeight="1">
      <c r="A11" s="330"/>
      <c r="B11" s="441"/>
      <c r="C11" s="443"/>
      <c r="D11" s="284"/>
      <c r="E11" s="446"/>
      <c r="F11" s="449"/>
      <c r="G11" s="451"/>
      <c r="H11" s="459"/>
      <c r="I11" s="461"/>
      <c r="J11" s="348"/>
    </row>
    <row r="12" ht="21.0" customHeight="1">
      <c r="A12" s="330"/>
      <c r="B12" s="426"/>
      <c r="C12" s="428"/>
      <c r="D12" s="259"/>
      <c r="E12" s="430"/>
      <c r="F12" s="463"/>
      <c r="G12" s="435"/>
      <c r="H12" s="437"/>
      <c r="I12" s="439"/>
      <c r="J12" s="348"/>
    </row>
    <row r="13" ht="21.0" customHeight="1">
      <c r="A13" s="330"/>
      <c r="B13" s="441"/>
      <c r="C13" s="443"/>
      <c r="D13" s="284"/>
      <c r="E13" s="446"/>
      <c r="F13" s="449"/>
      <c r="G13" s="451"/>
      <c r="H13" s="459"/>
      <c r="I13" s="461"/>
      <c r="J13" s="348"/>
    </row>
    <row r="14" ht="21.0" customHeight="1">
      <c r="A14" s="330"/>
      <c r="B14" s="426"/>
      <c r="C14" s="428"/>
      <c r="D14" s="259"/>
      <c r="E14" s="430"/>
      <c r="F14" s="463"/>
      <c r="G14" s="435"/>
      <c r="H14" s="437"/>
      <c r="I14" s="439"/>
      <c r="J14" s="348"/>
    </row>
    <row r="15" ht="21.0" customHeight="1">
      <c r="A15" s="330"/>
      <c r="B15" s="441"/>
      <c r="C15" s="443"/>
      <c r="D15" s="284"/>
      <c r="E15" s="446"/>
      <c r="F15" s="449"/>
      <c r="G15" s="451"/>
      <c r="H15" s="459"/>
      <c r="I15" s="461"/>
      <c r="J15" s="348"/>
    </row>
    <row r="16" ht="21.0" customHeight="1">
      <c r="A16" s="330"/>
      <c r="B16" s="426"/>
      <c r="C16" s="428"/>
      <c r="D16" s="259"/>
      <c r="E16" s="430"/>
      <c r="F16" s="463"/>
      <c r="G16" s="435"/>
      <c r="H16" s="437"/>
      <c r="I16" s="439"/>
      <c r="J16" s="348"/>
    </row>
    <row r="17" ht="21.0" customHeight="1">
      <c r="A17" s="330"/>
      <c r="B17" s="441"/>
      <c r="C17" s="443"/>
      <c r="D17" s="284"/>
      <c r="E17" s="446"/>
      <c r="F17" s="449"/>
      <c r="G17" s="451"/>
      <c r="H17" s="459"/>
      <c r="I17" s="461"/>
      <c r="J17" s="348"/>
    </row>
  </sheetData>
  <hyperlinks>
    <hyperlink r:id="rId1" ref="F6"/>
  </hyperlinks>
  <drawing r:id="rId2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89F38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7.86"/>
    <col customWidth="1" min="3" max="3" width="13.71"/>
    <col customWidth="1" min="4" max="4" width="15.86"/>
    <col customWidth="1" min="5" max="5" width="15.14"/>
    <col customWidth="1" min="6" max="6" width="13.14"/>
    <col customWidth="1" min="7" max="7" width="7.43"/>
    <col customWidth="1" min="8" max="8" width="8.71"/>
    <col customWidth="1" min="9" max="9" width="9.57"/>
    <col customWidth="1" min="10" max="10" width="1.29"/>
    <col customWidth="1" min="11" max="11" width="7.57"/>
    <col customWidth="1" min="12" max="12" width="9.71"/>
    <col customWidth="1" min="13" max="13" width="1.29"/>
    <col customWidth="1" min="14" max="14" width="12.29"/>
    <col customWidth="1" min="15" max="15" width="9.57"/>
    <col customWidth="1" min="16" max="16" width="1.29"/>
    <col customWidth="1" min="17" max="17" width="36.43"/>
    <col customWidth="1" min="18" max="18" width="5.86"/>
  </cols>
  <sheetData>
    <row r="1" ht="6.0" customHeight="1">
      <c r="A1" s="405"/>
    </row>
    <row r="2" ht="66.0" customHeight="1">
      <c r="A2" s="136"/>
      <c r="B2" s="436" t="s">
        <v>223</v>
      </c>
      <c r="E2" s="409"/>
      <c r="F2" s="409"/>
      <c r="G2" s="409"/>
      <c r="H2" s="316" t="s">
        <v>224</v>
      </c>
      <c r="R2" s="136"/>
    </row>
    <row r="3" ht="18.0" customHeight="1">
      <c r="A3" s="13"/>
      <c r="B3" s="438" t="s">
        <v>225</v>
      </c>
      <c r="C3" s="247">
        <v>1.0</v>
      </c>
      <c r="D3" s="442" t="s">
        <v>227</v>
      </c>
      <c r="E3" s="247">
        <v>3.0</v>
      </c>
      <c r="F3" s="444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13"/>
    </row>
    <row r="4" ht="18.0" customHeight="1">
      <c r="A4" s="13"/>
      <c r="B4" s="438" t="s">
        <v>228</v>
      </c>
      <c r="C4" s="247">
        <v>5.0</v>
      </c>
      <c r="D4" s="453"/>
      <c r="E4" s="455"/>
      <c r="F4" s="444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13"/>
    </row>
    <row r="5" ht="12.0" customHeight="1">
      <c r="A5" s="251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251"/>
    </row>
    <row r="6" ht="18.75" customHeight="1">
      <c r="A6" s="457"/>
      <c r="B6" s="458"/>
      <c r="C6" s="458"/>
      <c r="D6" s="458"/>
      <c r="E6" s="458"/>
      <c r="F6" s="458"/>
      <c r="G6" s="460" t="s">
        <v>229</v>
      </c>
      <c r="K6" s="460" t="s">
        <v>230</v>
      </c>
      <c r="N6" s="462"/>
      <c r="O6" s="462"/>
      <c r="P6" s="462"/>
      <c r="Q6" s="464"/>
      <c r="R6" s="457"/>
    </row>
    <row r="7" ht="20.25" customHeight="1">
      <c r="A7" s="465"/>
      <c r="B7" s="467" t="s">
        <v>9</v>
      </c>
      <c r="C7" s="468" t="s">
        <v>184</v>
      </c>
      <c r="D7" s="472" t="s">
        <v>12</v>
      </c>
      <c r="E7" s="472" t="s">
        <v>13</v>
      </c>
      <c r="F7" s="467" t="s">
        <v>231</v>
      </c>
      <c r="G7" s="473" t="s">
        <v>232</v>
      </c>
      <c r="H7" s="474" t="s">
        <v>233</v>
      </c>
      <c r="I7" s="474" t="s">
        <v>234</v>
      </c>
      <c r="J7" s="475"/>
      <c r="K7" s="476" t="s">
        <v>233</v>
      </c>
      <c r="L7" s="476" t="s">
        <v>235</v>
      </c>
      <c r="M7" s="477"/>
      <c r="N7" s="478" t="s">
        <v>236</v>
      </c>
      <c r="O7" s="479" t="s">
        <v>188</v>
      </c>
      <c r="P7" s="479"/>
      <c r="Q7" s="480" t="s">
        <v>7</v>
      </c>
      <c r="R7" s="465"/>
    </row>
    <row r="8" ht="21.0" customHeight="1">
      <c r="A8" s="330"/>
      <c r="B8" s="482" t="s">
        <v>237</v>
      </c>
      <c r="C8" s="484" t="s">
        <v>241</v>
      </c>
      <c r="D8" s="488" t="s">
        <v>21</v>
      </c>
      <c r="E8" s="493" t="s">
        <v>22</v>
      </c>
      <c r="F8" s="495" t="s">
        <v>252</v>
      </c>
      <c r="G8" s="497">
        <v>0.0</v>
      </c>
      <c r="H8" s="499">
        <v>0.0</v>
      </c>
      <c r="I8" s="504">
        <f>if(isblank(H8), "",(H8+G8)*'Hair &amp; makeup'!Brides)</f>
        <v>0</v>
      </c>
      <c r="J8" s="506"/>
      <c r="K8" s="499">
        <v>0.0</v>
      </c>
      <c r="L8" s="504">
        <f>if(isblank(K8), "", K8*('Hair &amp; makeup'!AdditionalPeople))</f>
        <v>0</v>
      </c>
      <c r="M8" s="509"/>
      <c r="N8" s="510">
        <v>0.0</v>
      </c>
      <c r="O8" s="513">
        <f t="shared" ref="O8:O15" si="1">if(isblank(B8),"",sum(I8,L8,N8))</f>
        <v>0</v>
      </c>
      <c r="P8" s="519"/>
      <c r="Q8" s="521" t="s">
        <v>7</v>
      </c>
      <c r="R8" s="348"/>
    </row>
    <row r="9" ht="21.0" customHeight="1">
      <c r="A9" s="330"/>
      <c r="B9" s="482"/>
      <c r="C9" s="484"/>
      <c r="D9" s="488"/>
      <c r="E9" s="523"/>
      <c r="F9" s="495"/>
      <c r="G9" s="497"/>
      <c r="H9" s="499"/>
      <c r="I9" s="504" t="str">
        <f>if(isblank(H9), "",(H9+G9)*'Hair &amp; makeup'!Brides)</f>
        <v/>
      </c>
      <c r="J9" s="506"/>
      <c r="K9" s="499"/>
      <c r="L9" s="504" t="str">
        <f>if(isblank(K9), "", K9*('Hair &amp; makeup'!AdditionalPeople))</f>
        <v/>
      </c>
      <c r="M9" s="509"/>
      <c r="N9" s="510"/>
      <c r="O9" s="513" t="str">
        <f t="shared" si="1"/>
        <v/>
      </c>
      <c r="P9" s="519"/>
      <c r="Q9" s="521"/>
      <c r="R9" s="348"/>
    </row>
    <row r="10" ht="21.0" customHeight="1">
      <c r="A10" s="330"/>
      <c r="B10" s="482"/>
      <c r="C10" s="484"/>
      <c r="D10" s="488"/>
      <c r="E10" s="523"/>
      <c r="F10" s="495"/>
      <c r="G10" s="497"/>
      <c r="H10" s="499"/>
      <c r="I10" s="504" t="str">
        <f>if(isblank(H10), "",(H10+G10)*'Hair &amp; makeup'!Brides)</f>
        <v/>
      </c>
      <c r="J10" s="506"/>
      <c r="K10" s="499"/>
      <c r="L10" s="504" t="str">
        <f>if(isblank(K10), "", K10*('Hair &amp; makeup'!AdditionalPeople))</f>
        <v/>
      </c>
      <c r="M10" s="509"/>
      <c r="N10" s="510"/>
      <c r="O10" s="513" t="str">
        <f t="shared" si="1"/>
        <v/>
      </c>
      <c r="P10" s="519"/>
      <c r="Q10" s="521"/>
      <c r="R10" s="348"/>
    </row>
    <row r="11" ht="21.0" customHeight="1">
      <c r="A11" s="330"/>
      <c r="B11" s="482"/>
      <c r="C11" s="484"/>
      <c r="D11" s="488"/>
      <c r="E11" s="523"/>
      <c r="F11" s="495"/>
      <c r="G11" s="497"/>
      <c r="H11" s="499"/>
      <c r="I11" s="504" t="str">
        <f>if(isblank(H11), "",(H11+G11)*'Hair &amp; makeup'!Brides)</f>
        <v/>
      </c>
      <c r="J11" s="506"/>
      <c r="K11" s="499"/>
      <c r="L11" s="504" t="str">
        <f>if(isblank(K11), "", K11*('Hair &amp; makeup'!AdditionalPeople))</f>
        <v/>
      </c>
      <c r="M11" s="509"/>
      <c r="N11" s="510"/>
      <c r="O11" s="513" t="str">
        <f t="shared" si="1"/>
        <v/>
      </c>
      <c r="P11" s="519"/>
      <c r="Q11" s="521"/>
      <c r="R11" s="348"/>
    </row>
    <row r="12" ht="21.0" customHeight="1">
      <c r="A12" s="330"/>
      <c r="B12" s="482"/>
      <c r="C12" s="484"/>
      <c r="D12" s="488"/>
      <c r="E12" s="523"/>
      <c r="F12" s="495"/>
      <c r="G12" s="497"/>
      <c r="H12" s="499"/>
      <c r="I12" s="504" t="str">
        <f>if(isblank(H12), "",(H12+G12)*'Hair &amp; makeup'!Brides)</f>
        <v/>
      </c>
      <c r="J12" s="506"/>
      <c r="K12" s="499"/>
      <c r="L12" s="504" t="str">
        <f>if(isblank(K12), "", K12*('Hair &amp; makeup'!AdditionalPeople))</f>
        <v/>
      </c>
      <c r="M12" s="509"/>
      <c r="N12" s="510"/>
      <c r="O12" s="513" t="str">
        <f t="shared" si="1"/>
        <v/>
      </c>
      <c r="P12" s="519"/>
      <c r="Q12" s="521"/>
      <c r="R12" s="348"/>
    </row>
    <row r="13" ht="21.0" customHeight="1">
      <c r="A13" s="330"/>
      <c r="B13" s="482"/>
      <c r="C13" s="484"/>
      <c r="D13" s="488"/>
      <c r="E13" s="523"/>
      <c r="F13" s="495"/>
      <c r="G13" s="497"/>
      <c r="H13" s="499"/>
      <c r="I13" s="504" t="str">
        <f>if(isblank(H13), "",(H13+G13)*'Hair &amp; makeup'!Brides)</f>
        <v/>
      </c>
      <c r="J13" s="506"/>
      <c r="K13" s="499"/>
      <c r="L13" s="504" t="str">
        <f>if(isblank(K13), "", K13*('Hair &amp; makeup'!AdditionalPeople))</f>
        <v/>
      </c>
      <c r="M13" s="509"/>
      <c r="N13" s="510"/>
      <c r="O13" s="513" t="str">
        <f t="shared" si="1"/>
        <v/>
      </c>
      <c r="P13" s="519"/>
      <c r="Q13" s="521"/>
      <c r="R13" s="348"/>
    </row>
    <row r="14" ht="21.0" customHeight="1">
      <c r="A14" s="330"/>
      <c r="B14" s="482"/>
      <c r="C14" s="484"/>
      <c r="D14" s="488"/>
      <c r="E14" s="523"/>
      <c r="F14" s="495"/>
      <c r="G14" s="497"/>
      <c r="H14" s="499"/>
      <c r="I14" s="504" t="str">
        <f>if(isblank(H14), "",(H14+G14)*'Hair &amp; makeup'!Brides)</f>
        <v/>
      </c>
      <c r="J14" s="506"/>
      <c r="K14" s="499"/>
      <c r="L14" s="504" t="str">
        <f>if(isblank(K14), "", K14*('Hair &amp; makeup'!AdditionalPeople))</f>
        <v/>
      </c>
      <c r="M14" s="509"/>
      <c r="N14" s="510"/>
      <c r="O14" s="513" t="str">
        <f t="shared" si="1"/>
        <v/>
      </c>
      <c r="P14" s="519"/>
      <c r="Q14" s="521"/>
      <c r="R14" s="348"/>
    </row>
    <row r="15" ht="21.0" customHeight="1">
      <c r="A15" s="330"/>
      <c r="B15" s="482"/>
      <c r="C15" s="484"/>
      <c r="D15" s="488"/>
      <c r="E15" s="523"/>
      <c r="F15" s="495"/>
      <c r="G15" s="497"/>
      <c r="H15" s="499"/>
      <c r="I15" s="504" t="str">
        <f>if(isblank(H15), "",(H15+G15)*'Hair &amp; makeup'!Brides)</f>
        <v/>
      </c>
      <c r="J15" s="506"/>
      <c r="K15" s="499"/>
      <c r="L15" s="504" t="str">
        <f>if(isblank(K15), "", K15*('Hair &amp; makeup'!AdditionalPeople))</f>
        <v/>
      </c>
      <c r="M15" s="509"/>
      <c r="N15" s="510"/>
      <c r="O15" s="513" t="str">
        <f t="shared" si="1"/>
        <v/>
      </c>
      <c r="P15" s="519"/>
      <c r="Q15" s="521"/>
      <c r="R15" s="348"/>
    </row>
    <row r="16" ht="21.0" customHeight="1">
      <c r="A16" s="330"/>
      <c r="B16" s="536"/>
      <c r="C16" s="537"/>
      <c r="D16" s="538"/>
      <c r="E16" s="538"/>
      <c r="F16" s="539"/>
      <c r="G16" s="540"/>
      <c r="H16" s="540"/>
      <c r="I16" s="541" t="str">
        <f>if(isblank(H16), "",(H16+G16)*'Hair &amp; makeup'!Brides)</f>
        <v/>
      </c>
      <c r="J16" s="543"/>
      <c r="K16" s="545"/>
      <c r="L16" s="547" t="str">
        <f>if(isblank(K16), "", K16*('Hair &amp; makeup'!AdditionalPeople))</f>
        <v/>
      </c>
      <c r="M16" s="541"/>
      <c r="N16" s="549"/>
      <c r="O16" s="550" t="str">
        <f>if(isblank(H16),"",sum(G16,H16,(K16*'Hair &amp; makeup'!AdditionalPeople),N16))</f>
        <v/>
      </c>
      <c r="P16" s="551"/>
      <c r="Q16" s="552"/>
      <c r="R16" s="348"/>
    </row>
    <row r="17" ht="18.75" customHeight="1">
      <c r="A17" s="457"/>
      <c r="B17" s="458"/>
      <c r="C17" s="458"/>
      <c r="D17" s="458"/>
      <c r="E17" s="458"/>
      <c r="F17" s="458"/>
      <c r="G17" s="460" t="s">
        <v>255</v>
      </c>
      <c r="K17" s="460" t="s">
        <v>256</v>
      </c>
      <c r="N17" s="462"/>
      <c r="O17" s="462"/>
      <c r="P17" s="462"/>
      <c r="Q17" s="553"/>
      <c r="R17" s="457"/>
    </row>
    <row r="18" ht="20.25" customHeight="1">
      <c r="A18" s="465"/>
      <c r="B18" s="467" t="s">
        <v>9</v>
      </c>
      <c r="C18" s="468" t="s">
        <v>184</v>
      </c>
      <c r="D18" s="472" t="s">
        <v>12</v>
      </c>
      <c r="E18" s="472" t="s">
        <v>13</v>
      </c>
      <c r="F18" s="467" t="s">
        <v>231</v>
      </c>
      <c r="G18" s="473" t="s">
        <v>232</v>
      </c>
      <c r="H18" s="474" t="s">
        <v>233</v>
      </c>
      <c r="I18" s="474" t="s">
        <v>234</v>
      </c>
      <c r="J18" s="554"/>
      <c r="K18" s="476" t="s">
        <v>233</v>
      </c>
      <c r="L18" s="476" t="s">
        <v>235</v>
      </c>
      <c r="M18" s="555"/>
      <c r="N18" s="556" t="s">
        <v>236</v>
      </c>
      <c r="O18" s="556" t="s">
        <v>188</v>
      </c>
      <c r="P18" s="556"/>
      <c r="Q18" s="557" t="s">
        <v>7</v>
      </c>
      <c r="R18" s="465"/>
    </row>
    <row r="19" ht="21.0" customHeight="1">
      <c r="A19" s="330"/>
      <c r="B19" s="558" t="s">
        <v>257</v>
      </c>
      <c r="C19" s="484" t="s">
        <v>241</v>
      </c>
      <c r="D19" s="559" t="s">
        <v>21</v>
      </c>
      <c r="E19" s="561" t="s">
        <v>22</v>
      </c>
      <c r="F19" s="566" t="s">
        <v>261</v>
      </c>
      <c r="G19" s="568">
        <v>0.0</v>
      </c>
      <c r="H19" s="570">
        <v>0.0</v>
      </c>
      <c r="I19" s="574">
        <f>if(isblank(H19), "",(H19+G19)*'Hair &amp; makeup'!Brides)</f>
        <v>0</v>
      </c>
      <c r="J19" s="576"/>
      <c r="K19" s="570">
        <v>0.0</v>
      </c>
      <c r="L19" s="574">
        <f>if(isblank(K19), "", if(F19 = "Per person", K19*'Hair &amp; makeup'!AdditionalPeople, if(F19 = "Hourly", K19*'Hair &amp; makeup'!HairHours, "")))</f>
        <v>0</v>
      </c>
      <c r="M19" s="576"/>
      <c r="N19" s="579">
        <v>0.0</v>
      </c>
      <c r="O19" s="581">
        <f t="shared" ref="O19:O24" si="2">if(isblank(B19),"",sum(I19,L19,N19))</f>
        <v>0</v>
      </c>
      <c r="P19" s="582"/>
      <c r="Q19" s="584" t="s">
        <v>7</v>
      </c>
      <c r="R19" s="348"/>
    </row>
    <row r="20" ht="21.0" customHeight="1">
      <c r="A20" s="330"/>
      <c r="B20" s="558"/>
      <c r="C20" s="484"/>
      <c r="D20" s="559"/>
      <c r="E20" s="559"/>
      <c r="F20" s="566"/>
      <c r="G20" s="568"/>
      <c r="H20" s="570"/>
      <c r="I20" s="574" t="str">
        <f>if(isblank(H20), "",(H20+G20)*'Hair &amp; makeup'!Brides)</f>
        <v/>
      </c>
      <c r="J20" s="576"/>
      <c r="K20" s="570"/>
      <c r="L20" s="574" t="str">
        <f>if(isblank(K20), "", if(F20 = "Per person", K20*'Hair &amp; makeup'!AdditionalPeople, if(F20 = "Hourly", K20*'Hair &amp; makeup'!HairHours, "")))</f>
        <v/>
      </c>
      <c r="M20" s="576"/>
      <c r="N20" s="579"/>
      <c r="O20" s="581" t="str">
        <f t="shared" si="2"/>
        <v/>
      </c>
      <c r="P20" s="582"/>
      <c r="Q20" s="584"/>
      <c r="R20" s="348"/>
    </row>
    <row r="21" ht="21.0" customHeight="1">
      <c r="A21" s="330"/>
      <c r="B21" s="558"/>
      <c r="C21" s="484"/>
      <c r="D21" s="559"/>
      <c r="E21" s="559"/>
      <c r="F21" s="566"/>
      <c r="G21" s="568"/>
      <c r="H21" s="570"/>
      <c r="I21" s="574" t="str">
        <f>if(isblank(H21), "",(H21+G21)*'Hair &amp; makeup'!Brides)</f>
        <v/>
      </c>
      <c r="J21" s="576"/>
      <c r="K21" s="570"/>
      <c r="L21" s="574" t="str">
        <f>if(isblank(K21), "", if(F21 = "Per person", K21*'Hair &amp; makeup'!AdditionalPeople, if(F21 = "Hourly", K21*'Hair &amp; makeup'!HairHours, "")))</f>
        <v/>
      </c>
      <c r="M21" s="576"/>
      <c r="N21" s="579"/>
      <c r="O21" s="581" t="str">
        <f t="shared" si="2"/>
        <v/>
      </c>
      <c r="P21" s="582"/>
      <c r="Q21" s="584"/>
      <c r="R21" s="348"/>
    </row>
    <row r="22" ht="21.0" customHeight="1">
      <c r="A22" s="330"/>
      <c r="B22" s="558"/>
      <c r="C22" s="484"/>
      <c r="D22" s="559"/>
      <c r="E22" s="559"/>
      <c r="F22" s="566"/>
      <c r="G22" s="568"/>
      <c r="H22" s="570"/>
      <c r="I22" s="574" t="str">
        <f>if(isblank(H22), "",(H22+G22)*'Hair &amp; makeup'!Brides)</f>
        <v/>
      </c>
      <c r="J22" s="576"/>
      <c r="K22" s="570"/>
      <c r="L22" s="574" t="str">
        <f>if(isblank(K22), "", if(F22 = "Per person", K22*'Hair &amp; makeup'!AdditionalPeople, if(F22 = "Hourly", K22*'Hair &amp; makeup'!HairHours, "")))</f>
        <v/>
      </c>
      <c r="M22" s="576"/>
      <c r="N22" s="579"/>
      <c r="O22" s="581" t="str">
        <f t="shared" si="2"/>
        <v/>
      </c>
      <c r="P22" s="582"/>
      <c r="Q22" s="584"/>
      <c r="R22" s="348"/>
    </row>
    <row r="23" ht="21.0" customHeight="1">
      <c r="A23" s="330"/>
      <c r="B23" s="558"/>
      <c r="C23" s="484"/>
      <c r="D23" s="559"/>
      <c r="E23" s="559"/>
      <c r="F23" s="566"/>
      <c r="G23" s="568"/>
      <c r="H23" s="570"/>
      <c r="I23" s="574" t="str">
        <f>if(isblank(H23), "",(H23+G23)*'Hair &amp; makeup'!Brides)</f>
        <v/>
      </c>
      <c r="J23" s="576"/>
      <c r="K23" s="570"/>
      <c r="L23" s="574" t="str">
        <f>if(isblank(K23), "", if(F23 = "Per person", K23*'Hair &amp; makeup'!AdditionalPeople, if(F23 = "Hourly", K23*'Hair &amp; makeup'!HairHours, "")))</f>
        <v/>
      </c>
      <c r="M23" s="576"/>
      <c r="N23" s="579"/>
      <c r="O23" s="581" t="str">
        <f t="shared" si="2"/>
        <v/>
      </c>
      <c r="P23" s="582"/>
      <c r="Q23" s="584"/>
      <c r="R23" s="348"/>
    </row>
    <row r="24" ht="21.0" customHeight="1">
      <c r="A24" s="330"/>
      <c r="B24" s="590"/>
      <c r="C24" s="591"/>
      <c r="D24" s="592"/>
      <c r="E24" s="592"/>
      <c r="F24" s="383"/>
      <c r="G24" s="593"/>
      <c r="H24" s="594"/>
      <c r="I24" s="595" t="str">
        <f>if(isblank(H24), "",(H24+G24)*'Hair &amp; makeup'!Brides)</f>
        <v/>
      </c>
      <c r="J24" s="596"/>
      <c r="K24" s="594"/>
      <c r="L24" s="595" t="str">
        <f>if(isblank(K24), "", if(F24 = "Per person", K24*'Hair &amp; makeup'!AdditionalPeople, if(F24 = "Hourly", K24*'Hair &amp; makeup'!HairHours, "")))</f>
        <v/>
      </c>
      <c r="M24" s="596"/>
      <c r="N24" s="597"/>
      <c r="O24" s="581" t="str">
        <f t="shared" si="2"/>
        <v/>
      </c>
      <c r="P24" s="599"/>
      <c r="Q24" s="600"/>
      <c r="R24" s="348"/>
    </row>
  </sheetData>
  <mergeCells count="7">
    <mergeCell ref="A1:R1"/>
    <mergeCell ref="B2:D2"/>
    <mergeCell ref="H2:Q2"/>
    <mergeCell ref="G6:J6"/>
    <mergeCell ref="K6:M6"/>
    <mergeCell ref="G17:J17"/>
    <mergeCell ref="K17:M17"/>
  </mergeCells>
  <dataValidations>
    <dataValidation type="list" allowBlank="1" sqref="F19:F24">
      <formula1>"Per person,Hourly"</formula1>
    </dataValidation>
  </dataValidations>
  <hyperlinks>
    <hyperlink r:id="rId1" ref="E8"/>
    <hyperlink r:id="rId2" ref="E19"/>
  </hyperlin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89F38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5.14"/>
    <col customWidth="1" min="3" max="3" width="13.43"/>
    <col customWidth="1" min="4" max="4" width="17.43"/>
    <col customWidth="1" min="5" max="5" width="15.14"/>
    <col customWidth="1" min="6" max="7" width="15.71"/>
    <col customWidth="1" min="8" max="9" width="14.14"/>
    <col customWidth="1" min="10" max="10" width="13.14"/>
    <col customWidth="1" min="11" max="11" width="36.43"/>
    <col customWidth="1" min="12" max="12" width="5.86"/>
  </cols>
  <sheetData>
    <row r="1" ht="6.0" customHeight="1">
      <c r="A1" s="405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</row>
    <row r="2" ht="66.0" customHeight="1">
      <c r="A2" s="136"/>
      <c r="B2" s="436" t="s">
        <v>85</v>
      </c>
      <c r="C2" s="409"/>
      <c r="D2" s="409"/>
      <c r="E2" s="409"/>
      <c r="F2" s="409"/>
      <c r="G2" s="409"/>
      <c r="H2" s="409"/>
      <c r="I2" s="402" t="s">
        <v>238</v>
      </c>
      <c r="L2" s="136"/>
    </row>
    <row r="3" ht="18.0" customHeight="1">
      <c r="A3" s="13"/>
      <c r="B3" s="438" t="s">
        <v>239</v>
      </c>
      <c r="C3" s="455">
        <v>5.0</v>
      </c>
      <c r="D3" s="330"/>
      <c r="E3" s="444"/>
      <c r="F3" s="444"/>
      <c r="G3" s="444"/>
      <c r="H3" s="444"/>
      <c r="I3" s="444"/>
      <c r="J3" s="444"/>
      <c r="K3" s="444"/>
      <c r="L3" s="13"/>
    </row>
    <row r="4" ht="18.0" customHeight="1">
      <c r="A4" s="13"/>
      <c r="B4" s="438" t="s">
        <v>240</v>
      </c>
      <c r="C4" s="455">
        <v>14.0</v>
      </c>
      <c r="D4" s="330"/>
      <c r="E4" s="444"/>
      <c r="F4" s="444"/>
      <c r="G4" s="444"/>
      <c r="H4" s="444"/>
      <c r="I4" s="444"/>
      <c r="J4" s="444"/>
      <c r="K4" s="444"/>
      <c r="L4" s="13"/>
    </row>
    <row r="5" ht="12.0" customHeight="1">
      <c r="A5" s="136"/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136"/>
    </row>
    <row r="6" ht="12.0" customHeight="1">
      <c r="A6" s="251"/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251"/>
    </row>
    <row r="7" ht="24.0" customHeight="1">
      <c r="A7" s="253"/>
      <c r="B7" s="423" t="s">
        <v>9</v>
      </c>
      <c r="C7" s="423" t="s">
        <v>184</v>
      </c>
      <c r="D7" s="423" t="s">
        <v>12</v>
      </c>
      <c r="E7" s="423" t="s">
        <v>13</v>
      </c>
      <c r="F7" s="423" t="s">
        <v>243</v>
      </c>
      <c r="G7" s="423" t="s">
        <v>244</v>
      </c>
      <c r="H7" s="423" t="s">
        <v>245</v>
      </c>
      <c r="I7" s="423" t="s">
        <v>246</v>
      </c>
      <c r="J7" s="423" t="s">
        <v>157</v>
      </c>
      <c r="K7" s="486" t="s">
        <v>7</v>
      </c>
      <c r="L7" s="253"/>
    </row>
    <row r="8" ht="21.0" customHeight="1">
      <c r="A8" s="330"/>
      <c r="B8" s="418" t="s">
        <v>247</v>
      </c>
      <c r="C8" s="259" t="s">
        <v>20</v>
      </c>
      <c r="D8" s="259" t="s">
        <v>21</v>
      </c>
      <c r="E8" s="261" t="s">
        <v>22</v>
      </c>
      <c r="F8" s="491">
        <v>0.0</v>
      </c>
      <c r="G8" s="501">
        <v>0.0</v>
      </c>
      <c r="H8" s="501">
        <v>0.0</v>
      </c>
      <c r="I8" s="503">
        <v>0.0</v>
      </c>
      <c r="J8" s="508">
        <f>if(isblank(B8), "", sum(F8,(Flowers!TotalBouquets*G8),(Flowers!TotalBoutineers*H8),I8))</f>
        <v>0</v>
      </c>
      <c r="K8" s="359" t="s">
        <v>254</v>
      </c>
      <c r="L8" s="348"/>
    </row>
    <row r="9" ht="21.0" customHeight="1">
      <c r="A9" s="330"/>
      <c r="B9" s="431"/>
      <c r="C9" s="284"/>
      <c r="D9" s="284"/>
      <c r="E9" s="284"/>
      <c r="F9" s="511"/>
      <c r="G9" s="515"/>
      <c r="H9" s="515"/>
      <c r="I9" s="517"/>
      <c r="J9" s="520" t="str">
        <f>if(isblank(B9), "", sum(F9,(Flowers!TotalBouquets*G9),(Flowers!TotalBoutineers*H9),I9))</f>
        <v/>
      </c>
      <c r="K9" s="470"/>
      <c r="L9" s="348"/>
    </row>
    <row r="10" ht="21.0" customHeight="1">
      <c r="A10" s="330"/>
      <c r="B10" s="418"/>
      <c r="C10" s="349"/>
      <c r="D10" s="259"/>
      <c r="E10" s="352"/>
      <c r="F10" s="522"/>
      <c r="G10" s="524"/>
      <c r="H10" s="524"/>
      <c r="I10" s="526"/>
      <c r="J10" s="508" t="str">
        <f>if(isblank(B10), "", sum(F10,(Flowers!TotalBouquets*G10),(Flowers!TotalBoutineers*H10),I10))</f>
        <v/>
      </c>
      <c r="K10" s="382"/>
      <c r="L10" s="348"/>
    </row>
    <row r="11" ht="21.0" customHeight="1">
      <c r="A11" s="330"/>
      <c r="B11" s="431"/>
      <c r="C11" s="311"/>
      <c r="D11" s="312"/>
      <c r="E11" s="312"/>
      <c r="F11" s="530"/>
      <c r="G11" s="531"/>
      <c r="H11" s="531"/>
      <c r="I11" s="533"/>
      <c r="J11" s="520" t="str">
        <f>if(isblank(B11), "", sum(F11,(Flowers!TotalBouquets*G11),(Flowers!TotalBoutineers*H11),I11))</f>
        <v/>
      </c>
      <c r="K11" s="395"/>
      <c r="L11" s="348"/>
    </row>
    <row r="12" ht="21.0" customHeight="1">
      <c r="A12" s="330"/>
      <c r="B12" s="418"/>
      <c r="C12" s="349"/>
      <c r="D12" s="352"/>
      <c r="E12" s="352"/>
      <c r="F12" s="522"/>
      <c r="G12" s="524"/>
      <c r="H12" s="524"/>
      <c r="I12" s="526"/>
      <c r="J12" s="508" t="str">
        <f>if(isblank(B12), "", sum(F12,(Flowers!TotalBouquets*G12),(Flowers!TotalBoutineers*H12),I12))</f>
        <v/>
      </c>
      <c r="K12" s="382"/>
      <c r="L12" s="348"/>
    </row>
    <row r="13" ht="21.0" customHeight="1">
      <c r="A13" s="330"/>
      <c r="B13" s="431"/>
      <c r="C13" s="311"/>
      <c r="D13" s="312"/>
      <c r="E13" s="312"/>
      <c r="F13" s="530"/>
      <c r="G13" s="531"/>
      <c r="H13" s="531"/>
      <c r="I13" s="533"/>
      <c r="J13" s="520" t="str">
        <f>if(isblank(B13), "", sum(F13,(Flowers!TotalBouquets*G13),(Flowers!TotalBoutineers*H13),I13))</f>
        <v/>
      </c>
      <c r="K13" s="395"/>
      <c r="L13" s="348"/>
    </row>
    <row r="14" ht="21.0" customHeight="1">
      <c r="A14" s="330"/>
      <c r="B14" s="418"/>
      <c r="C14" s="349"/>
      <c r="D14" s="352"/>
      <c r="E14" s="352"/>
      <c r="F14" s="522"/>
      <c r="G14" s="524"/>
      <c r="H14" s="524"/>
      <c r="I14" s="526"/>
      <c r="J14" s="508" t="str">
        <f>if(isblank(B14), "", sum(F14,(Flowers!TotalBouquets*G14),(Flowers!TotalBoutineers*H14),I14))</f>
        <v/>
      </c>
      <c r="K14" s="382"/>
      <c r="L14" s="348"/>
    </row>
    <row r="15" ht="21.0" customHeight="1">
      <c r="A15" s="330"/>
      <c r="B15" s="431"/>
      <c r="C15" s="311"/>
      <c r="D15" s="312"/>
      <c r="E15" s="312"/>
      <c r="F15" s="530"/>
      <c r="G15" s="531"/>
      <c r="H15" s="531"/>
      <c r="I15" s="533"/>
      <c r="J15" s="520" t="str">
        <f>if(isblank(B15), "", sum(F15,(Flowers!TotalBouquets*G15),(Flowers!TotalBoutineers*H15),I15))</f>
        <v/>
      </c>
      <c r="K15" s="395"/>
      <c r="L15" s="348"/>
    </row>
    <row r="16" ht="21.0" customHeight="1">
      <c r="A16" s="330"/>
      <c r="B16" s="466"/>
      <c r="C16" s="390"/>
      <c r="D16" s="352"/>
      <c r="E16" s="352"/>
      <c r="F16" s="522"/>
      <c r="G16" s="524"/>
      <c r="H16" s="524"/>
      <c r="I16" s="526"/>
      <c r="J16" s="508" t="str">
        <f>if(isblank(B16), "", sum(F16,(Flowers!TotalBouquets*G16),(Flowers!TotalBoutineers*H16),I16))</f>
        <v/>
      </c>
      <c r="K16" s="382"/>
      <c r="L16" s="348"/>
    </row>
    <row r="17" ht="21.0" customHeight="1">
      <c r="A17" s="330"/>
      <c r="B17" s="471"/>
      <c r="C17" s="398"/>
      <c r="D17" s="312"/>
      <c r="E17" s="312"/>
      <c r="F17" s="530"/>
      <c r="G17" s="531"/>
      <c r="H17" s="531"/>
      <c r="I17" s="533"/>
      <c r="J17" s="520" t="str">
        <f>if(isblank(B17), "", sum(F17,(Flowers!TotalBouquets*G17),(Flowers!TotalBoutineers*H17),I17))</f>
        <v/>
      </c>
      <c r="K17" s="395"/>
      <c r="L17" s="348"/>
    </row>
    <row r="18" ht="21.0" customHeight="1">
      <c r="A18" s="330"/>
      <c r="B18" s="466"/>
      <c r="C18" s="390"/>
      <c r="D18" s="352"/>
      <c r="E18" s="352"/>
      <c r="F18" s="522"/>
      <c r="G18" s="524"/>
      <c r="H18" s="524"/>
      <c r="I18" s="526"/>
      <c r="J18" s="508" t="str">
        <f>if(isblank(B18), "", sum(F18,(Flowers!TotalBouquets*G18),(Flowers!TotalBoutineers*H18),I18))</f>
        <v/>
      </c>
      <c r="K18" s="382"/>
      <c r="L18" s="348"/>
    </row>
    <row r="19" ht="21.0" customHeight="1">
      <c r="A19" s="330"/>
      <c r="B19" s="471"/>
      <c r="C19" s="398"/>
      <c r="D19" s="312"/>
      <c r="E19" s="312"/>
      <c r="F19" s="530"/>
      <c r="G19" s="531"/>
      <c r="H19" s="531"/>
      <c r="I19" s="533"/>
      <c r="J19" s="520" t="str">
        <f>if(isblank(B19), "", sum(F19,(Flowers!TotalBouquets*G19),(Flowers!TotalBoutineers*H19),I19))</f>
        <v/>
      </c>
      <c r="K19" s="395"/>
      <c r="L19" s="348"/>
    </row>
  </sheetData>
  <mergeCells count="1">
    <mergeCell ref="I2:K2"/>
  </mergeCells>
  <hyperlinks>
    <hyperlink r:id="rId1" ref="E8"/>
  </hyperlinks>
  <drawing r:id="rId2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57C0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5.14"/>
    <col customWidth="1" min="3" max="3" width="13.43"/>
    <col customWidth="1" min="4" max="4" width="15.71"/>
    <col customWidth="1" min="5" max="5" width="15.14"/>
    <col customWidth="1" min="6" max="6" width="16.43"/>
    <col customWidth="1" min="7" max="7" width="16.86"/>
    <col customWidth="1" min="8" max="8" width="13.29"/>
    <col customWidth="1" min="9" max="9" width="36.43"/>
    <col customWidth="1" min="10" max="10" width="5.86"/>
  </cols>
  <sheetData>
    <row r="1" ht="6.0" customHeight="1">
      <c r="A1" s="481"/>
      <c r="B1" s="481"/>
      <c r="C1" s="481"/>
      <c r="D1" s="481"/>
      <c r="E1" s="481"/>
      <c r="F1" s="481"/>
      <c r="G1" s="483"/>
      <c r="H1" s="483"/>
      <c r="I1" s="483"/>
      <c r="J1" s="483"/>
    </row>
    <row r="2" ht="66.0" customHeight="1">
      <c r="A2" s="136"/>
      <c r="B2" s="485" t="s">
        <v>242</v>
      </c>
      <c r="E2" s="487"/>
      <c r="F2" s="487"/>
      <c r="G2" s="402" t="s">
        <v>248</v>
      </c>
      <c r="J2" s="136"/>
    </row>
    <row r="3" ht="18.0" customHeight="1">
      <c r="A3" s="13"/>
      <c r="B3" s="489" t="s">
        <v>249</v>
      </c>
      <c r="D3" s="247">
        <v>200.0</v>
      </c>
      <c r="E3" s="490"/>
      <c r="F3" s="490"/>
      <c r="G3" s="490"/>
      <c r="H3" s="490"/>
      <c r="I3" s="490"/>
      <c r="J3" s="13"/>
    </row>
    <row r="4" ht="12.0" customHeight="1">
      <c r="A4" s="136"/>
      <c r="B4" s="404"/>
      <c r="C4" s="404"/>
      <c r="D4" s="404"/>
      <c r="E4" s="404"/>
      <c r="F4" s="404"/>
      <c r="G4" s="404"/>
      <c r="H4" s="404"/>
      <c r="I4" s="404"/>
      <c r="J4" s="136"/>
    </row>
    <row r="5" ht="12.0" customHeight="1">
      <c r="A5" s="251"/>
      <c r="B5" s="408"/>
      <c r="C5" s="408"/>
      <c r="D5" s="408"/>
      <c r="E5" s="408"/>
      <c r="F5" s="408"/>
      <c r="G5" s="408"/>
      <c r="H5" s="408"/>
      <c r="I5" s="408"/>
      <c r="J5" s="251"/>
    </row>
    <row r="6" ht="24.0" customHeight="1">
      <c r="A6" s="251"/>
      <c r="B6" s="492" t="s">
        <v>9</v>
      </c>
      <c r="C6" s="492" t="s">
        <v>184</v>
      </c>
      <c r="D6" s="492" t="s">
        <v>12</v>
      </c>
      <c r="E6" s="492" t="s">
        <v>13</v>
      </c>
      <c r="F6" s="492" t="s">
        <v>250</v>
      </c>
      <c r="G6" s="492" t="s">
        <v>251</v>
      </c>
      <c r="H6" s="494" t="s">
        <v>157</v>
      </c>
      <c r="I6" s="496" t="s">
        <v>7</v>
      </c>
      <c r="J6" s="251"/>
    </row>
    <row r="7" ht="21.0" customHeight="1">
      <c r="A7" s="498"/>
      <c r="B7" s="500" t="s">
        <v>253</v>
      </c>
      <c r="C7" s="502" t="s">
        <v>20</v>
      </c>
      <c r="D7" s="502" t="s">
        <v>21</v>
      </c>
      <c r="E7" s="505" t="s">
        <v>22</v>
      </c>
      <c r="F7" s="507">
        <v>0.0</v>
      </c>
      <c r="G7" s="491">
        <v>0.0</v>
      </c>
      <c r="H7" s="512">
        <f>(Cake!TotalSlices*F7)+G7</f>
        <v>0</v>
      </c>
      <c r="I7" s="359"/>
      <c r="J7" s="498"/>
    </row>
    <row r="8" ht="21.0" customHeight="1">
      <c r="A8" s="498"/>
      <c r="B8" s="514"/>
      <c r="C8" s="516"/>
      <c r="D8" s="516"/>
      <c r="E8" s="516"/>
      <c r="F8" s="518"/>
      <c r="G8" s="511"/>
      <c r="H8" s="525">
        <f>(Cake!TotalSlices*F8)+G8</f>
        <v>0</v>
      </c>
      <c r="I8" s="470"/>
      <c r="J8" s="498"/>
    </row>
    <row r="9" ht="21.0" customHeight="1">
      <c r="A9" s="498"/>
      <c r="B9" s="500"/>
      <c r="C9" s="527"/>
      <c r="D9" s="502"/>
      <c r="E9" s="528"/>
      <c r="F9" s="529"/>
      <c r="G9" s="522"/>
      <c r="H9" s="512">
        <f>(Cake!TotalSlices*F9)+G9</f>
        <v>0</v>
      </c>
      <c r="I9" s="382"/>
      <c r="J9" s="498"/>
    </row>
    <row r="10" ht="21.0" customHeight="1">
      <c r="A10" s="498"/>
      <c r="B10" s="514"/>
      <c r="C10" s="532"/>
      <c r="D10" s="534"/>
      <c r="E10" s="534"/>
      <c r="F10" s="535"/>
      <c r="G10" s="530"/>
      <c r="H10" s="525">
        <f>(Cake!TotalSlices*F10)+G10</f>
        <v>0</v>
      </c>
      <c r="I10" s="395"/>
      <c r="J10" s="498"/>
    </row>
    <row r="11" ht="21.0" customHeight="1">
      <c r="A11" s="498"/>
      <c r="B11" s="500"/>
      <c r="C11" s="527"/>
      <c r="D11" s="528"/>
      <c r="E11" s="528"/>
      <c r="F11" s="529"/>
      <c r="G11" s="522"/>
      <c r="H11" s="512">
        <f>(Cake!TotalSlices*F11)+G11</f>
        <v>0</v>
      </c>
      <c r="I11" s="382"/>
      <c r="J11" s="498"/>
    </row>
    <row r="12" ht="21.0" customHeight="1">
      <c r="A12" s="498"/>
      <c r="B12" s="514"/>
      <c r="C12" s="532"/>
      <c r="D12" s="534"/>
      <c r="E12" s="534"/>
      <c r="F12" s="535"/>
      <c r="G12" s="511"/>
      <c r="H12" s="525">
        <f>(Cake!TotalSlices*F12)+G12</f>
        <v>0</v>
      </c>
      <c r="I12" s="395"/>
      <c r="J12" s="498"/>
    </row>
    <row r="13" ht="21.0" customHeight="1">
      <c r="A13" s="498"/>
      <c r="B13" s="500"/>
      <c r="C13" s="527"/>
      <c r="D13" s="528"/>
      <c r="E13" s="528"/>
      <c r="F13" s="529"/>
      <c r="G13" s="522"/>
      <c r="H13" s="512">
        <f>(Cake!TotalSlices*F13)+G13</f>
        <v>0</v>
      </c>
      <c r="I13" s="382"/>
      <c r="J13" s="498"/>
    </row>
    <row r="14" ht="21.0" customHeight="1">
      <c r="A14" s="498"/>
      <c r="B14" s="514"/>
      <c r="C14" s="532"/>
      <c r="D14" s="534"/>
      <c r="E14" s="534"/>
      <c r="F14" s="535"/>
      <c r="G14" s="530"/>
      <c r="H14" s="525">
        <f>(Cake!TotalSlices*F14)+G14</f>
        <v>0</v>
      </c>
      <c r="I14" s="395"/>
      <c r="J14" s="498"/>
    </row>
    <row r="15" ht="21.0" customHeight="1">
      <c r="A15" s="498"/>
      <c r="B15" s="542"/>
      <c r="C15" s="544"/>
      <c r="D15" s="528"/>
      <c r="E15" s="528"/>
      <c r="F15" s="529"/>
      <c r="G15" s="522"/>
      <c r="H15" s="512">
        <f>(Cake!TotalSlices*F15)+G15</f>
        <v>0</v>
      </c>
      <c r="I15" s="382"/>
      <c r="J15" s="498"/>
    </row>
    <row r="16" ht="21.0" customHeight="1">
      <c r="A16" s="498"/>
      <c r="B16" s="546"/>
      <c r="C16" s="548"/>
      <c r="D16" s="534"/>
      <c r="E16" s="534"/>
      <c r="F16" s="535"/>
      <c r="G16" s="530"/>
      <c r="H16" s="525">
        <f>(Cake!TotalSlices*F16)+G16</f>
        <v>0</v>
      </c>
      <c r="I16" s="395"/>
      <c r="J16" s="498"/>
    </row>
    <row r="17" ht="21.0" customHeight="1">
      <c r="A17" s="498"/>
      <c r="B17" s="542"/>
      <c r="C17" s="544"/>
      <c r="D17" s="528"/>
      <c r="E17" s="528"/>
      <c r="F17" s="529"/>
      <c r="G17" s="522"/>
      <c r="H17" s="512">
        <f>(Cake!TotalSlices*F17)+G17</f>
        <v>0</v>
      </c>
      <c r="I17" s="382"/>
      <c r="J17" s="498"/>
    </row>
    <row r="18" ht="21.0" customHeight="1">
      <c r="A18" s="498"/>
      <c r="B18" s="546"/>
      <c r="C18" s="548"/>
      <c r="D18" s="534"/>
      <c r="E18" s="534"/>
      <c r="F18" s="535"/>
      <c r="G18" s="530"/>
      <c r="H18" s="525">
        <f>(Cake!TotalSlices*F18)+G18</f>
        <v>0</v>
      </c>
      <c r="I18" s="395"/>
      <c r="J18" s="498"/>
    </row>
  </sheetData>
  <mergeCells count="3">
    <mergeCell ref="B2:D2"/>
    <mergeCell ref="G2:I2"/>
    <mergeCell ref="B3:C3"/>
  </mergeCells>
  <hyperlinks>
    <hyperlink r:id="rId1" ref="E7"/>
  </hyperlinks>
  <drawing r:id="rId2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57C0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5.14"/>
    <col customWidth="1" min="3" max="3" width="13.43"/>
    <col customWidth="1" min="4" max="4" width="13.29"/>
    <col customWidth="1" min="5" max="5" width="15.71"/>
    <col customWidth="1" min="6" max="6" width="13.14"/>
    <col customWidth="1" min="7" max="7" width="13.43"/>
    <col customWidth="1" min="8" max="8" width="12.0"/>
    <col customWidth="1" min="9" max="9" width="36.43"/>
    <col customWidth="1" min="10" max="10" width="5.86"/>
  </cols>
  <sheetData>
    <row r="1" ht="6.0" customHeight="1">
      <c r="A1" s="481"/>
      <c r="B1" s="481"/>
      <c r="C1" s="481"/>
      <c r="D1" s="481"/>
      <c r="E1" s="481"/>
      <c r="F1" s="481"/>
      <c r="G1" s="483"/>
      <c r="H1" s="483"/>
      <c r="I1" s="483"/>
      <c r="J1" s="483"/>
    </row>
    <row r="2" ht="66.0" customHeight="1">
      <c r="A2" s="136"/>
      <c r="B2" s="485" t="s">
        <v>258</v>
      </c>
      <c r="D2" s="487"/>
      <c r="E2" s="487"/>
      <c r="F2" s="487"/>
      <c r="G2" s="316" t="s">
        <v>259</v>
      </c>
      <c r="J2" s="136"/>
    </row>
    <row r="3" ht="18.0" customHeight="1">
      <c r="A3" s="13"/>
      <c r="B3" s="562" t="s">
        <v>260</v>
      </c>
      <c r="D3" s="247">
        <v>80.0</v>
      </c>
      <c r="E3" s="490"/>
      <c r="F3" s="490"/>
      <c r="G3" s="490"/>
      <c r="H3" s="562"/>
      <c r="I3" s="490"/>
      <c r="J3" s="13"/>
    </row>
    <row r="4" ht="12.0" customHeight="1">
      <c r="A4" s="136"/>
      <c r="B4" s="564"/>
      <c r="C4" s="564"/>
      <c r="D4" s="564"/>
      <c r="E4" s="564"/>
      <c r="F4" s="564"/>
      <c r="G4" s="564"/>
      <c r="H4" s="565"/>
      <c r="I4" s="564"/>
      <c r="J4" s="136"/>
    </row>
    <row r="5" ht="12.0" customHeight="1">
      <c r="A5" s="136"/>
      <c r="B5" s="567"/>
      <c r="C5" s="567"/>
      <c r="D5" s="567"/>
      <c r="E5" s="567"/>
      <c r="F5" s="567"/>
      <c r="G5" s="567"/>
      <c r="H5" s="569"/>
      <c r="I5" s="567"/>
      <c r="J5" s="136"/>
    </row>
    <row r="6" ht="24.0" customHeight="1">
      <c r="A6" s="251"/>
      <c r="B6" s="492" t="s">
        <v>258</v>
      </c>
      <c r="C6" s="492" t="s">
        <v>189</v>
      </c>
      <c r="D6" s="492" t="s">
        <v>184</v>
      </c>
      <c r="E6" s="492" t="s">
        <v>12</v>
      </c>
      <c r="F6" s="492" t="s">
        <v>13</v>
      </c>
      <c r="G6" s="492" t="s">
        <v>193</v>
      </c>
      <c r="H6" s="494" t="s">
        <v>157</v>
      </c>
      <c r="I6" s="571" t="s">
        <v>7</v>
      </c>
      <c r="J6" s="251"/>
    </row>
    <row r="7" ht="21.0" customHeight="1">
      <c r="A7" s="257"/>
      <c r="B7" s="418" t="s">
        <v>262</v>
      </c>
      <c r="C7" s="259" t="s">
        <v>17</v>
      </c>
      <c r="D7" s="259" t="s">
        <v>20</v>
      </c>
      <c r="E7" s="259" t="s">
        <v>21</v>
      </c>
      <c r="F7" s="261" t="s">
        <v>22</v>
      </c>
      <c r="G7" s="427">
        <v>0.0</v>
      </c>
      <c r="H7" s="578">
        <f>Caterer!DinnerGuests*G7</f>
        <v>0</v>
      </c>
      <c r="I7" s="359"/>
      <c r="J7" s="257"/>
    </row>
    <row r="8" ht="21.0" customHeight="1">
      <c r="A8" s="257"/>
      <c r="B8" s="431"/>
      <c r="C8" s="311"/>
      <c r="D8" s="284"/>
      <c r="E8" s="284"/>
      <c r="F8" s="284"/>
      <c r="G8" s="434"/>
      <c r="H8" s="580">
        <f>Caterer!DinnerGuests*G8</f>
        <v>0</v>
      </c>
      <c r="I8" s="470"/>
      <c r="J8" s="257"/>
    </row>
    <row r="9" ht="21.0" customHeight="1">
      <c r="A9" s="257"/>
      <c r="B9" s="418"/>
      <c r="C9" s="349"/>
      <c r="D9" s="259"/>
      <c r="E9" s="352"/>
      <c r="F9" s="352"/>
      <c r="G9" s="448"/>
      <c r="H9" s="578">
        <f>Caterer!DinnerGuests*G9</f>
        <v>0</v>
      </c>
      <c r="I9" s="359"/>
      <c r="J9" s="257"/>
    </row>
    <row r="10" ht="21.0" customHeight="1">
      <c r="A10" s="257"/>
      <c r="B10" s="431"/>
      <c r="C10" s="311"/>
      <c r="D10" s="312"/>
      <c r="E10" s="312"/>
      <c r="F10" s="312"/>
      <c r="G10" s="454"/>
      <c r="H10" s="580">
        <f>Caterer!DinnerGuests*G10</f>
        <v>0</v>
      </c>
      <c r="I10" s="470"/>
      <c r="J10" s="257"/>
    </row>
    <row r="11" ht="21.0" customHeight="1">
      <c r="A11" s="257"/>
      <c r="B11" s="418"/>
      <c r="C11" s="349"/>
      <c r="D11" s="352"/>
      <c r="E11" s="352"/>
      <c r="F11" s="352"/>
      <c r="G11" s="448"/>
      <c r="H11" s="578">
        <f>Caterer!DinnerGuests*G11</f>
        <v>0</v>
      </c>
      <c r="I11" s="382"/>
      <c r="J11" s="257"/>
    </row>
    <row r="12" ht="21.0" customHeight="1">
      <c r="A12" s="257"/>
      <c r="B12" s="431"/>
      <c r="C12" s="311"/>
      <c r="D12" s="312"/>
      <c r="E12" s="312"/>
      <c r="F12" s="312"/>
      <c r="G12" s="454"/>
      <c r="H12" s="580">
        <f>Caterer!DinnerGuests*G12</f>
        <v>0</v>
      </c>
      <c r="I12" s="470"/>
      <c r="J12" s="257"/>
    </row>
    <row r="13" ht="21.0" customHeight="1">
      <c r="A13" s="257"/>
      <c r="B13" s="418"/>
      <c r="C13" s="349"/>
      <c r="D13" s="352"/>
      <c r="E13" s="352"/>
      <c r="F13" s="352"/>
      <c r="G13" s="448"/>
      <c r="H13" s="578">
        <f>Caterer!DinnerGuests*G13</f>
        <v>0</v>
      </c>
      <c r="I13" s="382"/>
      <c r="J13" s="257"/>
    </row>
    <row r="14" ht="21.0" customHeight="1">
      <c r="A14" s="257"/>
      <c r="B14" s="431"/>
      <c r="C14" s="311"/>
      <c r="D14" s="312"/>
      <c r="E14" s="312"/>
      <c r="F14" s="312"/>
      <c r="G14" s="454"/>
      <c r="H14" s="580">
        <f>Caterer!DinnerGuests*G14</f>
        <v>0</v>
      </c>
      <c r="I14" s="395"/>
      <c r="J14" s="257"/>
    </row>
    <row r="15" ht="21.0" customHeight="1">
      <c r="A15" s="257"/>
      <c r="B15" s="466"/>
      <c r="C15" s="390"/>
      <c r="D15" s="352"/>
      <c r="E15" s="352"/>
      <c r="F15" s="352"/>
      <c r="G15" s="448"/>
      <c r="H15" s="578">
        <f>Caterer!DinnerGuests*G15</f>
        <v>0</v>
      </c>
      <c r="I15" s="382"/>
      <c r="J15" s="257"/>
    </row>
    <row r="16" ht="21.0" customHeight="1">
      <c r="A16" s="257"/>
      <c r="B16" s="471"/>
      <c r="C16" s="398"/>
      <c r="D16" s="312"/>
      <c r="E16" s="312"/>
      <c r="F16" s="312"/>
      <c r="G16" s="454"/>
      <c r="H16" s="580">
        <f>Caterer!DinnerGuests*G16</f>
        <v>0</v>
      </c>
      <c r="I16" s="395"/>
      <c r="J16" s="257"/>
    </row>
    <row r="17" ht="21.0" customHeight="1">
      <c r="A17" s="257"/>
      <c r="B17" s="466"/>
      <c r="C17" s="390"/>
      <c r="D17" s="352"/>
      <c r="E17" s="352"/>
      <c r="F17" s="352"/>
      <c r="G17" s="448"/>
      <c r="H17" s="578">
        <f>Caterer!DinnerGuests*G17</f>
        <v>0</v>
      </c>
      <c r="I17" s="382"/>
      <c r="J17" s="257"/>
    </row>
    <row r="18" ht="21.0" customHeight="1">
      <c r="A18" s="257"/>
      <c r="B18" s="471"/>
      <c r="C18" s="398"/>
      <c r="D18" s="312"/>
      <c r="E18" s="312"/>
      <c r="F18" s="312"/>
      <c r="G18" s="454"/>
      <c r="H18" s="580">
        <f>Caterer!DinnerGuests*G18</f>
        <v>0</v>
      </c>
      <c r="I18" s="395"/>
      <c r="J18" s="257"/>
    </row>
  </sheetData>
  <mergeCells count="3">
    <mergeCell ref="B2:C2"/>
    <mergeCell ref="G2:I2"/>
    <mergeCell ref="B3:C3"/>
  </mergeCells>
  <hyperlinks>
    <hyperlink r:id="rId1" ref="F7"/>
  </hyperlinks>
  <drawing r:id="rId2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C27B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22.57"/>
    <col customWidth="1" min="3" max="3" width="13.43"/>
    <col customWidth="1" min="4" max="4" width="15.71"/>
    <col customWidth="1" min="5" max="5" width="15.14"/>
    <col customWidth="1" min="6" max="6" width="14.0"/>
    <col customWidth="1" min="7" max="7" width="14.71"/>
    <col customWidth="1" min="8" max="8" width="10.57"/>
    <col customWidth="1" min="9" max="9" width="14.14"/>
    <col customWidth="1" min="10" max="10" width="36.43"/>
    <col customWidth="1" min="11" max="11" width="5.86"/>
  </cols>
  <sheetData>
    <row r="1" ht="6.0" customHeight="1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ht="66.0" customHeight="1">
      <c r="A2" s="560"/>
      <c r="B2" s="237" t="s">
        <v>140</v>
      </c>
      <c r="D2" s="238"/>
      <c r="E2" s="238"/>
      <c r="F2" s="238"/>
      <c r="G2" s="238"/>
      <c r="H2" s="238"/>
      <c r="I2" s="238"/>
      <c r="J2" s="238"/>
      <c r="K2" s="560"/>
    </row>
    <row r="3" ht="12.0" customHeight="1">
      <c r="A3" s="317"/>
      <c r="B3" s="563"/>
      <c r="C3" s="563"/>
      <c r="D3" s="563"/>
      <c r="E3" s="563"/>
      <c r="F3" s="563"/>
      <c r="G3" s="563"/>
      <c r="H3" s="563"/>
      <c r="I3" s="563"/>
      <c r="J3" s="563"/>
      <c r="K3" s="317"/>
    </row>
    <row r="4" ht="12.0" customHeight="1">
      <c r="A4" s="572"/>
      <c r="B4" s="276"/>
      <c r="C4" s="276"/>
      <c r="D4" s="276"/>
      <c r="E4" s="276"/>
      <c r="F4" s="276"/>
      <c r="G4" s="276"/>
      <c r="H4" s="276"/>
      <c r="I4" s="276"/>
      <c r="J4" s="276"/>
      <c r="K4" s="572"/>
    </row>
    <row r="5" ht="24.0" customHeight="1">
      <c r="A5" s="573"/>
      <c r="B5" s="254" t="s">
        <v>9</v>
      </c>
      <c r="C5" s="254" t="s">
        <v>184</v>
      </c>
      <c r="D5" s="254" t="s">
        <v>12</v>
      </c>
      <c r="E5" s="254" t="s">
        <v>13</v>
      </c>
      <c r="F5" s="575" t="s">
        <v>263</v>
      </c>
      <c r="G5" s="575" t="s">
        <v>264</v>
      </c>
      <c r="H5" s="575" t="s">
        <v>265</v>
      </c>
      <c r="I5" s="254" t="s">
        <v>157</v>
      </c>
      <c r="J5" s="577" t="s">
        <v>7</v>
      </c>
      <c r="K5" s="573"/>
    </row>
    <row r="6" ht="21.0" customHeight="1">
      <c r="A6" s="257"/>
      <c r="B6" s="418" t="s">
        <v>266</v>
      </c>
      <c r="C6" s="259" t="s">
        <v>20</v>
      </c>
      <c r="D6" s="259" t="s">
        <v>21</v>
      </c>
      <c r="E6" s="261" t="s">
        <v>22</v>
      </c>
      <c r="F6" s="425">
        <v>0.0</v>
      </c>
      <c r="G6" s="427">
        <v>0.0</v>
      </c>
      <c r="H6" s="425">
        <v>0.0</v>
      </c>
      <c r="I6" s="583">
        <f t="shared" ref="I6:I17" si="1">sum(F6:H6)</f>
        <v>0</v>
      </c>
      <c r="J6" s="585"/>
      <c r="K6" s="360"/>
    </row>
    <row r="7" ht="21.0" customHeight="1">
      <c r="A7" s="257"/>
      <c r="B7" s="431"/>
      <c r="C7" s="284"/>
      <c r="D7" s="284"/>
      <c r="E7" s="284"/>
      <c r="F7" s="432"/>
      <c r="G7" s="434"/>
      <c r="H7" s="432"/>
      <c r="I7" s="586">
        <f t="shared" si="1"/>
        <v>0</v>
      </c>
      <c r="J7" s="587"/>
      <c r="K7" s="360"/>
    </row>
    <row r="8" ht="21.0" customHeight="1">
      <c r="A8" s="257"/>
      <c r="B8" s="418"/>
      <c r="C8" s="259"/>
      <c r="D8" s="259"/>
      <c r="E8" s="352"/>
      <c r="F8" s="425"/>
      <c r="G8" s="448"/>
      <c r="H8" s="425"/>
      <c r="I8" s="583">
        <f t="shared" si="1"/>
        <v>0</v>
      </c>
      <c r="J8" s="588"/>
      <c r="K8" s="360"/>
    </row>
    <row r="9" ht="21.0" customHeight="1">
      <c r="A9" s="257"/>
      <c r="B9" s="431"/>
      <c r="C9" s="284"/>
      <c r="D9" s="312"/>
      <c r="E9" s="312"/>
      <c r="F9" s="432"/>
      <c r="G9" s="434"/>
      <c r="H9" s="452"/>
      <c r="I9" s="586">
        <f t="shared" si="1"/>
        <v>0</v>
      </c>
      <c r="J9" s="589"/>
      <c r="K9" s="360"/>
    </row>
    <row r="10" ht="21.0" customHeight="1">
      <c r="A10" s="257"/>
      <c r="B10" s="418"/>
      <c r="C10" s="259"/>
      <c r="D10" s="352"/>
      <c r="E10" s="352"/>
      <c r="F10" s="425"/>
      <c r="G10" s="448"/>
      <c r="H10" s="425"/>
      <c r="I10" s="583">
        <f t="shared" si="1"/>
        <v>0</v>
      </c>
      <c r="J10" s="588"/>
      <c r="K10" s="360"/>
    </row>
    <row r="11" ht="21.0" customHeight="1">
      <c r="A11" s="257"/>
      <c r="B11" s="431"/>
      <c r="C11" s="284"/>
      <c r="D11" s="312"/>
      <c r="E11" s="312"/>
      <c r="F11" s="432"/>
      <c r="G11" s="434"/>
      <c r="H11" s="432"/>
      <c r="I11" s="586">
        <f t="shared" si="1"/>
        <v>0</v>
      </c>
      <c r="J11" s="587"/>
      <c r="K11" s="360"/>
    </row>
    <row r="12" ht="21.0" customHeight="1">
      <c r="A12" s="257"/>
      <c r="B12" s="418"/>
      <c r="C12" s="349"/>
      <c r="D12" s="352"/>
      <c r="E12" s="352"/>
      <c r="F12" s="447"/>
      <c r="G12" s="448"/>
      <c r="H12" s="447"/>
      <c r="I12" s="583">
        <f t="shared" si="1"/>
        <v>0</v>
      </c>
      <c r="J12" s="588"/>
      <c r="K12" s="360"/>
    </row>
    <row r="13" ht="21.0" customHeight="1">
      <c r="A13" s="257"/>
      <c r="B13" s="431"/>
      <c r="C13" s="311"/>
      <c r="D13" s="312"/>
      <c r="E13" s="312"/>
      <c r="F13" s="452"/>
      <c r="G13" s="454"/>
      <c r="H13" s="452"/>
      <c r="I13" s="586">
        <f t="shared" si="1"/>
        <v>0</v>
      </c>
      <c r="J13" s="589"/>
      <c r="K13" s="360"/>
    </row>
    <row r="14" ht="21.0" customHeight="1">
      <c r="A14" s="257"/>
      <c r="B14" s="466"/>
      <c r="C14" s="390"/>
      <c r="D14" s="352"/>
      <c r="E14" s="352"/>
      <c r="F14" s="447"/>
      <c r="G14" s="448"/>
      <c r="H14" s="447"/>
      <c r="I14" s="583">
        <f t="shared" si="1"/>
        <v>0</v>
      </c>
      <c r="J14" s="588"/>
      <c r="K14" s="360"/>
    </row>
    <row r="15" ht="21.0" customHeight="1">
      <c r="A15" s="257"/>
      <c r="B15" s="471"/>
      <c r="C15" s="398"/>
      <c r="D15" s="312"/>
      <c r="E15" s="312"/>
      <c r="F15" s="452"/>
      <c r="G15" s="454"/>
      <c r="H15" s="452"/>
      <c r="I15" s="586">
        <f t="shared" si="1"/>
        <v>0</v>
      </c>
      <c r="J15" s="589"/>
      <c r="K15" s="360"/>
    </row>
    <row r="16" ht="21.0" customHeight="1">
      <c r="A16" s="257"/>
      <c r="B16" s="466"/>
      <c r="C16" s="390"/>
      <c r="D16" s="352"/>
      <c r="E16" s="352"/>
      <c r="F16" s="447"/>
      <c r="G16" s="448"/>
      <c r="H16" s="447"/>
      <c r="I16" s="583">
        <f t="shared" si="1"/>
        <v>0</v>
      </c>
      <c r="J16" s="588"/>
      <c r="K16" s="360"/>
    </row>
    <row r="17" ht="21.0" customHeight="1">
      <c r="A17" s="257"/>
      <c r="B17" s="471"/>
      <c r="C17" s="398"/>
      <c r="D17" s="312"/>
      <c r="E17" s="312"/>
      <c r="F17" s="452"/>
      <c r="G17" s="454"/>
      <c r="H17" s="452"/>
      <c r="I17" s="586">
        <f t="shared" si="1"/>
        <v>0</v>
      </c>
      <c r="J17" s="589"/>
      <c r="K17" s="360"/>
    </row>
  </sheetData>
  <mergeCells count="1">
    <mergeCell ref="B2:C2"/>
  </mergeCells>
  <hyperlinks>
    <hyperlink r:id="rId1" ref="E6"/>
  </hyperlinks>
  <drawing r:id="rId2"/>
  <tableParts count="1">
    <tablePart r:id="rId4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C27B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22.57"/>
    <col customWidth="1" min="3" max="3" width="13.43"/>
    <col customWidth="1" min="4" max="4" width="15.71"/>
    <col customWidth="1" min="5" max="5" width="15.14"/>
    <col customWidth="1" min="6" max="6" width="14.14"/>
    <col customWidth="1" min="7" max="7" width="36.43"/>
    <col customWidth="1" min="8" max="8" width="5.86"/>
  </cols>
  <sheetData>
    <row r="1" ht="6.0" customHeight="1">
      <c r="A1" s="235"/>
      <c r="B1" s="235"/>
      <c r="C1" s="235"/>
      <c r="D1" s="235"/>
      <c r="E1" s="235"/>
      <c r="F1" s="235"/>
      <c r="G1" s="235"/>
      <c r="H1" s="235"/>
    </row>
    <row r="2" ht="66.0" customHeight="1">
      <c r="A2" s="560"/>
      <c r="B2" s="237" t="s">
        <v>141</v>
      </c>
      <c r="D2" s="238"/>
      <c r="E2" s="238"/>
      <c r="F2" s="238"/>
      <c r="G2" s="238"/>
      <c r="H2" s="560"/>
    </row>
    <row r="3" ht="12.0" customHeight="1">
      <c r="A3" s="317"/>
      <c r="B3" s="563"/>
      <c r="C3" s="563"/>
      <c r="D3" s="563"/>
      <c r="E3" s="563"/>
      <c r="F3" s="563"/>
      <c r="G3" s="563"/>
      <c r="H3" s="317"/>
    </row>
    <row r="4" ht="12.0" customHeight="1">
      <c r="A4" s="572"/>
      <c r="B4" s="276"/>
      <c r="C4" s="276"/>
      <c r="D4" s="276"/>
      <c r="E4" s="276"/>
      <c r="F4" s="276"/>
      <c r="G4" s="276"/>
      <c r="H4" s="572"/>
    </row>
    <row r="5" ht="24.0" customHeight="1">
      <c r="A5" s="573"/>
      <c r="B5" s="254" t="s">
        <v>9</v>
      </c>
      <c r="C5" s="254" t="s">
        <v>184</v>
      </c>
      <c r="D5" s="254" t="s">
        <v>12</v>
      </c>
      <c r="E5" s="254" t="s">
        <v>13</v>
      </c>
      <c r="F5" s="254" t="s">
        <v>14</v>
      </c>
      <c r="G5" s="577" t="s">
        <v>7</v>
      </c>
      <c r="H5" s="573"/>
    </row>
    <row r="6" ht="21.0" customHeight="1">
      <c r="A6" s="330"/>
      <c r="B6" s="426" t="s">
        <v>267</v>
      </c>
      <c r="C6" s="428" t="s">
        <v>20</v>
      </c>
      <c r="D6" s="598" t="s">
        <v>21</v>
      </c>
      <c r="E6" s="261" t="s">
        <v>22</v>
      </c>
      <c r="F6" s="602">
        <v>0.0</v>
      </c>
      <c r="G6" s="604"/>
      <c r="H6" s="394"/>
    </row>
    <row r="7" ht="21.0" customHeight="1">
      <c r="A7" s="330"/>
      <c r="B7" s="441"/>
      <c r="C7" s="443"/>
      <c r="D7" s="606"/>
      <c r="E7" s="606"/>
      <c r="F7" s="608"/>
      <c r="G7" s="610"/>
      <c r="H7" s="394"/>
    </row>
    <row r="8" ht="21.0" customHeight="1">
      <c r="A8" s="330"/>
      <c r="B8" s="426"/>
      <c r="C8" s="428"/>
      <c r="D8" s="598"/>
      <c r="E8" s="616"/>
      <c r="F8" s="602"/>
      <c r="G8" s="604"/>
      <c r="H8" s="394"/>
    </row>
    <row r="9" ht="21.0" customHeight="1">
      <c r="A9" s="330"/>
      <c r="B9" s="441"/>
      <c r="C9" s="443"/>
      <c r="D9" s="618"/>
      <c r="E9" s="618"/>
      <c r="F9" s="608"/>
      <c r="G9" s="610"/>
      <c r="H9" s="394"/>
    </row>
    <row r="10" ht="21.0" customHeight="1">
      <c r="A10" s="330"/>
      <c r="B10" s="426"/>
      <c r="C10" s="428"/>
      <c r="D10" s="616"/>
      <c r="E10" s="616"/>
      <c r="F10" s="602"/>
      <c r="G10" s="620"/>
      <c r="H10" s="394"/>
    </row>
    <row r="11" ht="21.0" customHeight="1">
      <c r="A11" s="330"/>
      <c r="B11" s="441"/>
      <c r="C11" s="443"/>
      <c r="D11" s="618"/>
      <c r="E11" s="618"/>
      <c r="F11" s="608"/>
      <c r="G11" s="610"/>
      <c r="H11" s="394"/>
    </row>
    <row r="12" ht="21.0" customHeight="1">
      <c r="A12" s="330"/>
      <c r="B12" s="426"/>
      <c r="C12" s="623"/>
      <c r="D12" s="616"/>
      <c r="E12" s="616"/>
      <c r="F12" s="602"/>
      <c r="G12" s="620"/>
      <c r="H12" s="394"/>
    </row>
    <row r="13" ht="21.0" customHeight="1">
      <c r="A13" s="330"/>
      <c r="B13" s="441"/>
      <c r="C13" s="625"/>
      <c r="D13" s="618"/>
      <c r="E13" s="618"/>
      <c r="F13" s="608"/>
      <c r="G13" s="627"/>
      <c r="H13" s="394"/>
    </row>
    <row r="14" ht="21.0" customHeight="1">
      <c r="A14" s="330"/>
      <c r="B14" s="629"/>
      <c r="C14" s="631"/>
      <c r="D14" s="616"/>
      <c r="E14" s="616"/>
      <c r="F14" s="602"/>
      <c r="G14" s="620"/>
      <c r="H14" s="394"/>
    </row>
    <row r="15" ht="21.0" customHeight="1">
      <c r="A15" s="330"/>
      <c r="B15" s="635"/>
      <c r="C15" s="637"/>
      <c r="D15" s="618"/>
      <c r="E15" s="618"/>
      <c r="F15" s="608"/>
      <c r="G15" s="627"/>
      <c r="H15" s="394"/>
    </row>
    <row r="16" ht="21.0" customHeight="1">
      <c r="A16" s="330"/>
      <c r="B16" s="629"/>
      <c r="C16" s="631"/>
      <c r="D16" s="616"/>
      <c r="E16" s="616"/>
      <c r="F16" s="602"/>
      <c r="G16" s="620"/>
      <c r="H16" s="394"/>
    </row>
    <row r="17" ht="21.0" customHeight="1">
      <c r="A17" s="330"/>
      <c r="B17" s="635"/>
      <c r="C17" s="637"/>
      <c r="D17" s="618"/>
      <c r="E17" s="618"/>
      <c r="F17" s="608"/>
      <c r="G17" s="627"/>
      <c r="H17" s="394"/>
    </row>
  </sheetData>
  <mergeCells count="1">
    <mergeCell ref="B2:C2"/>
  </mergeCells>
  <hyperlinks>
    <hyperlink r:id="rId1" ref="E6"/>
  </hyperlinks>
  <drawing r:id="rId2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89F38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41.57"/>
    <col customWidth="1" min="5" max="5" width="86.43"/>
    <col customWidth="1" min="6" max="6" width="5.86"/>
  </cols>
  <sheetData>
    <row r="1" ht="6.0" customHeight="1">
      <c r="A1" s="2"/>
      <c r="B1" s="2"/>
      <c r="C1" s="2"/>
      <c r="D1" s="2"/>
      <c r="E1" s="2"/>
      <c r="F1" s="2"/>
    </row>
    <row r="2" ht="66.0" customHeight="1">
      <c r="A2" s="4"/>
      <c r="B2" s="6" t="s">
        <v>0</v>
      </c>
      <c r="C2" s="4"/>
      <c r="D2" s="4"/>
      <c r="E2" s="8"/>
      <c r="F2" s="4"/>
    </row>
    <row r="3" ht="12.0" customHeight="1">
      <c r="A3" s="4"/>
      <c r="B3" s="11"/>
      <c r="C3" s="11"/>
      <c r="D3" s="11"/>
      <c r="E3" s="11"/>
      <c r="F3" s="4"/>
    </row>
    <row r="4" ht="12.0" customHeight="1">
      <c r="A4" s="4"/>
      <c r="B4" s="4"/>
      <c r="C4" s="4"/>
      <c r="D4" s="4"/>
      <c r="E4" s="4"/>
      <c r="F4" s="4"/>
    </row>
    <row r="5" ht="21.0" customHeight="1">
      <c r="A5" s="13"/>
      <c r="B5" s="15" t="s">
        <v>3</v>
      </c>
      <c r="C5" s="16" t="s">
        <v>5</v>
      </c>
      <c r="D5" s="16" t="s">
        <v>6</v>
      </c>
      <c r="E5" s="31" t="s">
        <v>7</v>
      </c>
      <c r="F5" s="13"/>
    </row>
    <row r="6" ht="21.0" customHeight="1">
      <c r="A6" s="13"/>
      <c r="B6" s="36" t="s">
        <v>16</v>
      </c>
      <c r="C6" s="38">
        <v>36528.0</v>
      </c>
      <c r="D6" s="51" t="s">
        <v>24</v>
      </c>
      <c r="E6" s="55" t="s">
        <v>26</v>
      </c>
      <c r="F6" s="13"/>
    </row>
    <row r="7" ht="21.0" customHeight="1">
      <c r="A7" s="13"/>
      <c r="B7" s="57" t="s">
        <v>28</v>
      </c>
      <c r="C7" s="59" t="s">
        <v>29</v>
      </c>
      <c r="D7" s="61" t="s">
        <v>30</v>
      </c>
      <c r="E7" s="63" t="s">
        <v>31</v>
      </c>
      <c r="F7" s="13"/>
    </row>
    <row r="8" ht="21.0" customHeight="1">
      <c r="A8" s="13"/>
      <c r="B8" s="65" t="s">
        <v>32</v>
      </c>
      <c r="C8" s="38">
        <v>36530.0</v>
      </c>
      <c r="D8" s="51" t="s">
        <v>33</v>
      </c>
      <c r="E8" s="55"/>
      <c r="F8" s="13"/>
    </row>
    <row r="9" ht="21.0" customHeight="1">
      <c r="A9" s="13"/>
      <c r="B9" s="68" t="s">
        <v>34</v>
      </c>
      <c r="C9" s="70">
        <v>36531.0</v>
      </c>
      <c r="D9" s="72" t="s">
        <v>33</v>
      </c>
      <c r="E9" s="75"/>
      <c r="F9" s="13"/>
    </row>
    <row r="10" ht="21.0" customHeight="1">
      <c r="A10" s="13"/>
      <c r="B10" s="65" t="s">
        <v>39</v>
      </c>
      <c r="C10" s="38">
        <v>36532.0</v>
      </c>
      <c r="D10" s="51" t="s">
        <v>33</v>
      </c>
      <c r="E10" s="77"/>
      <c r="F10" s="13"/>
    </row>
    <row r="11" ht="21.0" customHeight="1">
      <c r="A11" s="13"/>
      <c r="B11" s="68" t="s">
        <v>41</v>
      </c>
      <c r="C11" s="70">
        <v>36533.0</v>
      </c>
      <c r="D11" s="61" t="s">
        <v>33</v>
      </c>
      <c r="E11" s="75"/>
      <c r="F11" s="13"/>
    </row>
    <row r="12" ht="21.0" customHeight="1">
      <c r="A12" s="13"/>
      <c r="B12" s="65" t="s">
        <v>42</v>
      </c>
      <c r="C12" s="82" t="s">
        <v>43</v>
      </c>
      <c r="D12" s="51" t="s">
        <v>33</v>
      </c>
      <c r="E12" s="77"/>
      <c r="F12" s="13"/>
    </row>
    <row r="13" ht="21.0" customHeight="1">
      <c r="A13" s="13"/>
      <c r="B13" s="68" t="s">
        <v>44</v>
      </c>
      <c r="C13" s="59"/>
      <c r="D13" s="61" t="s">
        <v>33</v>
      </c>
      <c r="E13" s="75"/>
      <c r="F13" s="13"/>
    </row>
    <row r="14" ht="21.0" customHeight="1">
      <c r="A14" s="13"/>
      <c r="B14" s="65"/>
      <c r="C14" s="85"/>
      <c r="D14" s="87"/>
      <c r="E14" s="77"/>
      <c r="F14" s="13"/>
    </row>
    <row r="15" ht="21.0" customHeight="1">
      <c r="A15" s="13"/>
      <c r="B15" s="68"/>
      <c r="C15" s="89"/>
      <c r="D15" s="72"/>
      <c r="E15" s="75"/>
      <c r="F15" s="13"/>
    </row>
    <row r="16" ht="21.0" customHeight="1">
      <c r="A16" s="13"/>
      <c r="B16" s="65"/>
      <c r="C16" s="85"/>
      <c r="D16" s="87"/>
      <c r="E16" s="77"/>
      <c r="F16" s="13"/>
    </row>
    <row r="17" ht="21.0" customHeight="1">
      <c r="A17" s="13"/>
      <c r="B17" s="57"/>
      <c r="C17" s="70"/>
      <c r="D17" s="72"/>
      <c r="E17" s="75"/>
      <c r="F17" s="13"/>
    </row>
    <row r="18" ht="21.0" customHeight="1">
      <c r="A18" s="13"/>
      <c r="B18" s="91"/>
      <c r="C18" s="85"/>
      <c r="D18" s="87"/>
      <c r="E18" s="77"/>
      <c r="F18" s="13"/>
    </row>
    <row r="19" ht="21.0" customHeight="1">
      <c r="A19" s="13"/>
      <c r="B19" s="68"/>
      <c r="C19" s="89"/>
      <c r="D19" s="72"/>
      <c r="E19" s="75"/>
      <c r="F19" s="13"/>
    </row>
    <row r="20" ht="21.0" customHeight="1">
      <c r="A20" s="13"/>
      <c r="B20" s="65"/>
      <c r="C20" s="85"/>
      <c r="D20" s="87"/>
      <c r="E20" s="77"/>
      <c r="F20" s="13"/>
    </row>
    <row r="21" ht="21.0" customHeight="1">
      <c r="A21" s="13"/>
      <c r="B21" s="57"/>
      <c r="C21" s="70"/>
      <c r="D21" s="72"/>
      <c r="E21" s="75"/>
      <c r="F21" s="13"/>
    </row>
    <row r="22" ht="21.0" customHeight="1">
      <c r="A22" s="13"/>
      <c r="B22" s="65"/>
      <c r="C22" s="85"/>
      <c r="D22" s="87"/>
      <c r="E22" s="77"/>
      <c r="F22" s="13"/>
    </row>
    <row r="23" ht="21.0" customHeight="1">
      <c r="A23" s="13"/>
      <c r="B23" s="68"/>
      <c r="C23" s="89"/>
      <c r="D23" s="72"/>
      <c r="E23" s="75"/>
      <c r="F23" s="13"/>
    </row>
    <row r="24" ht="21.0" customHeight="1">
      <c r="A24" s="13"/>
      <c r="B24" s="65"/>
      <c r="C24" s="85"/>
      <c r="D24" s="87"/>
      <c r="E24" s="77"/>
      <c r="F24" s="13"/>
    </row>
    <row r="25" ht="21.0" customHeight="1">
      <c r="A25" s="13"/>
      <c r="B25" s="57"/>
      <c r="C25" s="70"/>
      <c r="D25" s="72"/>
      <c r="E25" s="75"/>
      <c r="F25" s="13"/>
    </row>
    <row r="26" ht="21.0" customHeight="1">
      <c r="A26" s="13"/>
      <c r="B26" s="65"/>
      <c r="C26" s="85"/>
      <c r="D26" s="87"/>
      <c r="E26" s="77"/>
      <c r="F26" s="13"/>
    </row>
    <row r="27" ht="21.0" customHeight="1">
      <c r="A27" s="13"/>
      <c r="B27" s="68"/>
      <c r="C27" s="89"/>
      <c r="D27" s="72"/>
      <c r="E27" s="75"/>
      <c r="F27" s="13"/>
    </row>
    <row r="28" ht="21.0" customHeight="1">
      <c r="A28" s="13"/>
      <c r="B28" s="65"/>
      <c r="C28" s="85"/>
      <c r="D28" s="87"/>
      <c r="E28" s="77"/>
      <c r="F28" s="13"/>
    </row>
    <row r="29" ht="21.0" customHeight="1">
      <c r="A29" s="13"/>
      <c r="B29" s="57"/>
      <c r="C29" s="70"/>
      <c r="D29" s="72"/>
      <c r="E29" s="75"/>
      <c r="F29" s="13"/>
    </row>
    <row r="30" ht="21.0" customHeight="1">
      <c r="A30" s="13"/>
      <c r="B30" s="65"/>
      <c r="C30" s="85"/>
      <c r="D30" s="87"/>
      <c r="E30" s="77"/>
      <c r="F30" s="13"/>
    </row>
    <row r="31" ht="21.0" customHeight="1">
      <c r="A31" s="13"/>
      <c r="B31" s="68"/>
      <c r="C31" s="89"/>
      <c r="D31" s="72"/>
      <c r="E31" s="75"/>
      <c r="F31" s="13"/>
    </row>
    <row r="32" ht="21.0" customHeight="1">
      <c r="A32" s="13"/>
      <c r="B32" s="65"/>
      <c r="C32" s="85"/>
      <c r="D32" s="87"/>
      <c r="E32" s="77"/>
      <c r="F32" s="13"/>
    </row>
    <row r="33" ht="21.0" customHeight="1">
      <c r="A33" s="13"/>
      <c r="B33" s="57"/>
      <c r="C33" s="70"/>
      <c r="D33" s="72"/>
      <c r="E33" s="75"/>
      <c r="F33" s="13"/>
    </row>
    <row r="34" ht="21.0" customHeight="1">
      <c r="A34" s="13"/>
      <c r="B34" s="65"/>
      <c r="C34" s="85"/>
      <c r="D34" s="87"/>
      <c r="E34" s="77"/>
      <c r="F34" s="13"/>
    </row>
    <row r="35" ht="21.0" customHeight="1">
      <c r="A35" s="13"/>
      <c r="B35" s="68"/>
      <c r="C35" s="89"/>
      <c r="D35" s="72"/>
      <c r="E35" s="75"/>
      <c r="F35" s="13"/>
    </row>
    <row r="36" ht="21.0" customHeight="1">
      <c r="A36" s="13"/>
      <c r="B36" s="65"/>
      <c r="C36" s="85"/>
      <c r="D36" s="87"/>
      <c r="E36" s="77"/>
      <c r="F36" s="13"/>
    </row>
    <row r="37" ht="21.0" customHeight="1">
      <c r="A37" s="13"/>
      <c r="B37" s="57"/>
      <c r="C37" s="70"/>
      <c r="D37" s="72"/>
      <c r="E37" s="75"/>
      <c r="F37" s="13"/>
    </row>
    <row r="38" ht="21.0" customHeight="1">
      <c r="A38" s="13"/>
      <c r="B38" s="65"/>
      <c r="C38" s="85"/>
      <c r="D38" s="87"/>
      <c r="E38" s="77"/>
      <c r="F38" s="13"/>
    </row>
    <row r="39" ht="21.0" customHeight="1">
      <c r="A39" s="13"/>
      <c r="B39" s="68"/>
      <c r="C39" s="89"/>
      <c r="D39" s="72"/>
      <c r="E39" s="75"/>
      <c r="F39" s="13"/>
    </row>
    <row r="40" ht="21.0" customHeight="1">
      <c r="A40" s="13"/>
      <c r="B40" s="65"/>
      <c r="C40" s="85"/>
      <c r="D40" s="87"/>
      <c r="E40" s="77"/>
      <c r="F40" s="13"/>
    </row>
    <row r="41" ht="21.0" customHeight="1">
      <c r="A41" s="13"/>
      <c r="B41" s="57"/>
      <c r="C41" s="70"/>
      <c r="D41" s="72"/>
      <c r="E41" s="75"/>
      <c r="F41" s="13"/>
    </row>
    <row r="42" ht="21.0" customHeight="1">
      <c r="A42" s="13"/>
      <c r="B42" s="65"/>
      <c r="C42" s="85"/>
      <c r="D42" s="87"/>
      <c r="E42" s="77"/>
      <c r="F42" s="13"/>
    </row>
    <row r="43" ht="21.0" customHeight="1">
      <c r="A43" s="13"/>
      <c r="B43" s="68"/>
      <c r="C43" s="89"/>
      <c r="D43" s="72"/>
      <c r="E43" s="75"/>
      <c r="F43" s="13"/>
    </row>
    <row r="44" ht="21.0" customHeight="1">
      <c r="A44" s="13"/>
      <c r="B44" s="65"/>
      <c r="C44" s="85"/>
      <c r="D44" s="87"/>
      <c r="E44" s="77"/>
      <c r="F44" s="13"/>
    </row>
    <row r="45" ht="21.0" customHeight="1">
      <c r="A45" s="13"/>
      <c r="B45" s="57"/>
      <c r="C45" s="70"/>
      <c r="D45" s="72"/>
      <c r="E45" s="75"/>
      <c r="F45" s="13"/>
    </row>
    <row r="46" ht="21.0" customHeight="1">
      <c r="A46" s="13"/>
      <c r="B46" s="65"/>
      <c r="C46" s="85"/>
      <c r="D46" s="87"/>
      <c r="E46" s="77"/>
      <c r="F46" s="13"/>
    </row>
    <row r="47" ht="21.0" customHeight="1">
      <c r="A47" s="13"/>
      <c r="B47" s="68"/>
      <c r="C47" s="89"/>
      <c r="D47" s="72"/>
      <c r="E47" s="75"/>
      <c r="F47" s="13"/>
    </row>
    <row r="48" ht="21.0" customHeight="1">
      <c r="A48" s="13"/>
      <c r="B48" s="65"/>
      <c r="C48" s="85"/>
      <c r="D48" s="87"/>
      <c r="E48" s="77"/>
      <c r="F48" s="13"/>
    </row>
    <row r="49" ht="21.0" customHeight="1">
      <c r="A49" s="13"/>
      <c r="B49" s="57"/>
      <c r="C49" s="70"/>
      <c r="D49" s="72"/>
      <c r="E49" s="75"/>
      <c r="F49" s="13"/>
    </row>
    <row r="50" ht="21.0" hidden="1" customHeight="1">
      <c r="A50" s="13"/>
      <c r="B50" s="115"/>
      <c r="C50" s="117"/>
      <c r="D50" s="119"/>
      <c r="E50" s="120"/>
      <c r="F50" s="13"/>
    </row>
  </sheetData>
  <autoFilter ref="$B$5:$E$50">
    <sortState ref="B5:E50">
      <sortCondition ref="D5:D50"/>
      <sortCondition ref="C5:C50"/>
    </sortState>
  </autoFilter>
  <dataValidations>
    <dataValidation type="list" allowBlank="1" sqref="D6:D50">
      <formula1>"Done,Late,In progress,Not started"</formula1>
    </dataValidation>
  </dataValidation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288D1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5.14"/>
    <col customWidth="1" min="3" max="3" width="13.43"/>
    <col customWidth="1" min="4" max="4" width="15.71"/>
    <col customWidth="1" min="5" max="5" width="15.14"/>
    <col customWidth="1" min="6" max="6" width="14.14"/>
    <col customWidth="1" min="7" max="7" width="6.43"/>
    <col customWidth="1" min="8" max="8" width="1.29"/>
    <col customWidth="1" min="9" max="9" width="36.43"/>
    <col customWidth="1" min="10" max="10" width="5.86"/>
  </cols>
  <sheetData>
    <row r="1" ht="6.0" customHeight="1">
      <c r="A1" s="318"/>
    </row>
    <row r="2" ht="66.0" customHeight="1">
      <c r="A2" s="136"/>
      <c r="B2" s="399" t="s">
        <v>95</v>
      </c>
      <c r="E2" s="316" t="s">
        <v>268</v>
      </c>
      <c r="J2" s="136"/>
    </row>
    <row r="3" ht="12.0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</row>
    <row r="4" ht="12.0" customHeight="1">
      <c r="A4" s="251"/>
      <c r="B4" s="408"/>
      <c r="C4" s="408"/>
      <c r="D4" s="408"/>
      <c r="E4" s="408"/>
      <c r="F4" s="408"/>
      <c r="G4" s="408"/>
      <c r="H4" s="408"/>
      <c r="I4" s="408"/>
      <c r="J4" s="251"/>
    </row>
    <row r="5" ht="24.0" customHeight="1">
      <c r="A5" s="253"/>
      <c r="B5" s="601" t="s">
        <v>9</v>
      </c>
      <c r="C5" s="601" t="s">
        <v>184</v>
      </c>
      <c r="D5" s="601" t="s">
        <v>12</v>
      </c>
      <c r="E5" s="601" t="s">
        <v>13</v>
      </c>
      <c r="F5" s="603" t="s">
        <v>269</v>
      </c>
      <c r="G5" s="603" t="s">
        <v>270</v>
      </c>
      <c r="H5" s="603"/>
      <c r="I5" s="605" t="s">
        <v>7</v>
      </c>
      <c r="J5" s="253"/>
    </row>
    <row r="6" ht="12.0" customHeight="1">
      <c r="A6" s="330"/>
      <c r="B6" s="607"/>
      <c r="C6" s="609"/>
      <c r="D6" s="611"/>
      <c r="E6" s="612"/>
      <c r="F6" s="614"/>
      <c r="G6" s="619"/>
      <c r="H6" s="621"/>
      <c r="I6" s="622"/>
      <c r="J6" s="348"/>
    </row>
    <row r="7" ht="21.0" customHeight="1">
      <c r="A7" s="330"/>
      <c r="B7" s="333" t="s">
        <v>276</v>
      </c>
      <c r="C7" s="624"/>
      <c r="D7" s="611"/>
      <c r="E7" s="611"/>
      <c r="F7" s="626"/>
      <c r="G7" s="628"/>
      <c r="H7" s="630"/>
      <c r="I7" s="632"/>
      <c r="J7" s="348"/>
    </row>
    <row r="8" ht="21.0" customHeight="1">
      <c r="A8" s="330"/>
      <c r="B8" s="607" t="s">
        <v>277</v>
      </c>
      <c r="C8" s="609" t="s">
        <v>20</v>
      </c>
      <c r="D8" s="611" t="s">
        <v>21</v>
      </c>
      <c r="E8" s="636" t="s">
        <v>22</v>
      </c>
      <c r="F8" s="626">
        <v>0.0</v>
      </c>
      <c r="G8" s="619">
        <v>0.0</v>
      </c>
      <c r="H8" s="621"/>
      <c r="I8" s="622"/>
      <c r="J8" s="348"/>
    </row>
    <row r="9" ht="21.0" customHeight="1">
      <c r="A9" s="330"/>
      <c r="B9" s="607"/>
      <c r="C9" s="609"/>
      <c r="D9" s="611"/>
      <c r="E9" s="392"/>
      <c r="F9" s="626"/>
      <c r="G9" s="619"/>
      <c r="H9" s="621"/>
      <c r="I9" s="638"/>
      <c r="J9" s="348"/>
    </row>
    <row r="10" ht="21.0" customHeight="1">
      <c r="A10" s="330"/>
      <c r="B10" s="607"/>
      <c r="C10" s="624"/>
      <c r="D10" s="392"/>
      <c r="E10" s="392"/>
      <c r="F10" s="597"/>
      <c r="G10" s="639"/>
      <c r="H10" s="640"/>
      <c r="I10" s="638"/>
      <c r="J10" s="348"/>
    </row>
    <row r="11" ht="21.0" customHeight="1">
      <c r="A11" s="330"/>
      <c r="B11" s="607"/>
      <c r="C11" s="624"/>
      <c r="D11" s="392"/>
      <c r="E11" s="392"/>
      <c r="F11" s="597"/>
      <c r="G11" s="639"/>
      <c r="H11" s="640"/>
      <c r="I11" s="638"/>
      <c r="J11" s="348"/>
    </row>
    <row r="12" ht="21.0" customHeight="1">
      <c r="A12" s="330"/>
      <c r="B12" s="333" t="s">
        <v>278</v>
      </c>
      <c r="C12" s="624"/>
      <c r="D12" s="392"/>
      <c r="E12" s="392"/>
      <c r="F12" s="597"/>
      <c r="G12" s="619"/>
      <c r="H12" s="641"/>
      <c r="I12" s="638"/>
      <c r="J12" s="348"/>
    </row>
    <row r="13" ht="21.0" customHeight="1">
      <c r="A13" s="330"/>
      <c r="B13" s="607" t="s">
        <v>279</v>
      </c>
      <c r="C13" s="609" t="s">
        <v>20</v>
      </c>
      <c r="D13" s="611" t="s">
        <v>21</v>
      </c>
      <c r="E13" s="636" t="s">
        <v>22</v>
      </c>
      <c r="F13" s="626">
        <v>0.0</v>
      </c>
      <c r="G13" s="619">
        <v>0.0</v>
      </c>
      <c r="H13" s="621"/>
      <c r="I13" s="638"/>
      <c r="J13" s="348"/>
    </row>
    <row r="14" ht="21.0" customHeight="1">
      <c r="A14" s="330"/>
      <c r="B14" s="607"/>
      <c r="C14" s="609"/>
      <c r="D14" s="611"/>
      <c r="E14" s="611"/>
      <c r="F14" s="626"/>
      <c r="G14" s="619"/>
      <c r="H14" s="621"/>
      <c r="I14" s="638"/>
      <c r="J14" s="348"/>
    </row>
    <row r="15" ht="21.0" customHeight="1">
      <c r="A15" s="330"/>
      <c r="B15" s="590"/>
      <c r="C15" s="634"/>
      <c r="D15" s="392"/>
      <c r="E15" s="392"/>
      <c r="F15" s="597"/>
      <c r="G15" s="639"/>
      <c r="H15" s="640"/>
      <c r="I15" s="638"/>
      <c r="J15" s="348"/>
    </row>
    <row r="16" ht="21.0" customHeight="1">
      <c r="A16" s="330"/>
      <c r="B16" s="590"/>
      <c r="C16" s="634"/>
      <c r="D16" s="392"/>
      <c r="E16" s="392"/>
      <c r="F16" s="597"/>
      <c r="G16" s="639"/>
      <c r="H16" s="640"/>
      <c r="I16" s="638"/>
      <c r="J16" s="348"/>
    </row>
    <row r="17" ht="21.0" customHeight="1">
      <c r="A17" s="330"/>
      <c r="B17" s="590"/>
      <c r="C17" s="634"/>
      <c r="D17" s="392"/>
      <c r="E17" s="392"/>
      <c r="F17" s="597"/>
      <c r="G17" s="639"/>
      <c r="H17" s="640"/>
      <c r="I17" s="638"/>
      <c r="J17" s="348"/>
    </row>
  </sheetData>
  <mergeCells count="3">
    <mergeCell ref="A1:J1"/>
    <mergeCell ref="B2:D2"/>
    <mergeCell ref="E2:I2"/>
  </mergeCells>
  <hyperlinks>
    <hyperlink r:id="rId1" ref="E8"/>
    <hyperlink r:id="rId2" ref="E13"/>
  </hyperlinks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288D1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27.71"/>
    <col customWidth="1" min="3" max="3" width="21.0"/>
    <col customWidth="1" min="4" max="4" width="14.86"/>
    <col customWidth="1" min="5" max="5" width="36.43"/>
    <col customWidth="1" min="6" max="6" width="5.86"/>
  </cols>
  <sheetData>
    <row r="1" ht="6.0" customHeight="1">
      <c r="A1" s="318"/>
    </row>
    <row r="2" ht="66.0" customHeight="1">
      <c r="A2" s="136"/>
      <c r="B2" s="399" t="s">
        <v>271</v>
      </c>
      <c r="C2" s="409"/>
      <c r="D2" s="316" t="s">
        <v>272</v>
      </c>
      <c r="F2" s="136"/>
    </row>
    <row r="3" ht="12.0" customHeight="1">
      <c r="A3" s="136"/>
      <c r="B3" s="404"/>
      <c r="C3" s="404"/>
      <c r="D3" s="404"/>
      <c r="E3" s="404"/>
      <c r="F3" s="136"/>
    </row>
    <row r="4" ht="12.0" customHeight="1">
      <c r="A4" s="251"/>
      <c r="B4" s="408"/>
      <c r="C4" s="408"/>
      <c r="D4" s="408"/>
      <c r="E4" s="408"/>
      <c r="F4" s="251"/>
    </row>
    <row r="5" ht="24.0" customHeight="1">
      <c r="A5" s="331"/>
      <c r="B5" s="333"/>
      <c r="C5" s="333" t="s">
        <v>273</v>
      </c>
      <c r="D5" s="333" t="s">
        <v>274</v>
      </c>
      <c r="E5" s="613" t="s">
        <v>7</v>
      </c>
      <c r="F5" s="331"/>
    </row>
    <row r="6" ht="21.0" customHeight="1">
      <c r="A6" s="330"/>
      <c r="B6" s="615" t="s">
        <v>68</v>
      </c>
      <c r="C6" s="428" t="s">
        <v>275</v>
      </c>
      <c r="D6" s="598"/>
      <c r="E6" s="439"/>
      <c r="F6" s="394"/>
    </row>
    <row r="7" ht="21.0" customHeight="1">
      <c r="A7" s="330"/>
      <c r="B7" s="617"/>
      <c r="C7" s="443"/>
      <c r="D7" s="606"/>
      <c r="E7" s="461"/>
      <c r="F7" s="394"/>
    </row>
    <row r="8" ht="21.0" customHeight="1">
      <c r="A8" s="330"/>
      <c r="B8" s="615"/>
      <c r="C8" s="428"/>
      <c r="D8" s="598"/>
      <c r="E8" s="439"/>
      <c r="F8" s="394"/>
    </row>
    <row r="9" ht="21.0" customHeight="1">
      <c r="A9" s="330"/>
      <c r="B9" s="617"/>
      <c r="C9" s="443"/>
      <c r="D9" s="606"/>
      <c r="E9" s="461"/>
      <c r="F9" s="394"/>
    </row>
    <row r="10" ht="21.0" customHeight="1">
      <c r="A10" s="330"/>
      <c r="B10" s="615"/>
      <c r="C10" s="428"/>
      <c r="D10" s="598"/>
      <c r="E10" s="439"/>
      <c r="F10" s="394"/>
    </row>
    <row r="11" ht="21.0" customHeight="1">
      <c r="A11" s="330"/>
      <c r="B11" s="617"/>
      <c r="C11" s="443"/>
      <c r="D11" s="606"/>
      <c r="E11" s="461"/>
      <c r="F11" s="394"/>
    </row>
    <row r="12" ht="21.0" customHeight="1">
      <c r="A12" s="330"/>
      <c r="B12" s="615"/>
      <c r="C12" s="428"/>
      <c r="D12" s="598"/>
      <c r="E12" s="439"/>
      <c r="F12" s="394"/>
    </row>
    <row r="13" ht="21.0" customHeight="1">
      <c r="A13" s="330"/>
      <c r="B13" s="617"/>
      <c r="C13" s="443"/>
      <c r="D13" s="606"/>
      <c r="E13" s="461"/>
      <c r="F13" s="394"/>
    </row>
    <row r="14" ht="21.0" customHeight="1">
      <c r="A14" s="330"/>
      <c r="B14" s="615"/>
      <c r="C14" s="428"/>
      <c r="D14" s="598"/>
      <c r="E14" s="439"/>
      <c r="F14" s="394"/>
    </row>
    <row r="15" ht="21.0" customHeight="1">
      <c r="A15" s="330"/>
      <c r="B15" s="617"/>
      <c r="C15" s="443"/>
      <c r="D15" s="606"/>
      <c r="E15" s="461"/>
      <c r="F15" s="394"/>
    </row>
    <row r="16" ht="21.0" customHeight="1">
      <c r="A16" s="330"/>
      <c r="B16" s="615"/>
      <c r="C16" s="428"/>
      <c r="D16" s="598"/>
      <c r="E16" s="439"/>
      <c r="F16" s="394"/>
    </row>
    <row r="17" ht="21.0" customHeight="1">
      <c r="A17" s="330"/>
      <c r="B17" s="617"/>
      <c r="C17" s="443"/>
      <c r="D17" s="606"/>
      <c r="E17" s="461"/>
      <c r="F17" s="394"/>
    </row>
    <row r="18" ht="21.0" customHeight="1">
      <c r="A18" s="330"/>
      <c r="B18" s="615"/>
      <c r="C18" s="428"/>
      <c r="D18" s="598"/>
      <c r="E18" s="439"/>
      <c r="F18" s="394"/>
    </row>
    <row r="19" ht="21.0" customHeight="1">
      <c r="A19" s="330"/>
      <c r="B19" s="617"/>
      <c r="C19" s="443"/>
      <c r="D19" s="606"/>
      <c r="E19" s="461"/>
      <c r="F19" s="394"/>
    </row>
    <row r="20" ht="21.0" customHeight="1">
      <c r="A20" s="330"/>
      <c r="B20" s="615"/>
      <c r="C20" s="428"/>
      <c r="D20" s="598"/>
      <c r="E20" s="439"/>
      <c r="F20" s="394"/>
    </row>
    <row r="21" ht="21.0" customHeight="1">
      <c r="A21" s="330"/>
      <c r="B21" s="617"/>
      <c r="C21" s="443"/>
      <c r="D21" s="606"/>
      <c r="E21" s="461"/>
      <c r="F21" s="394"/>
    </row>
    <row r="22" ht="21.0" customHeight="1">
      <c r="A22" s="330"/>
      <c r="B22" s="615"/>
      <c r="C22" s="428"/>
      <c r="D22" s="598"/>
      <c r="E22" s="439"/>
      <c r="F22" s="394"/>
    </row>
    <row r="23" ht="21.0" customHeight="1">
      <c r="A23" s="330"/>
      <c r="B23" s="617"/>
      <c r="C23" s="443"/>
      <c r="D23" s="606"/>
      <c r="E23" s="461"/>
      <c r="F23" s="394"/>
    </row>
    <row r="24" ht="21.0" customHeight="1">
      <c r="A24" s="330"/>
      <c r="B24" s="615"/>
      <c r="C24" s="428"/>
      <c r="D24" s="598"/>
      <c r="E24" s="439"/>
      <c r="F24" s="394"/>
    </row>
    <row r="25" ht="21.0" customHeight="1">
      <c r="A25" s="330"/>
      <c r="B25" s="617"/>
      <c r="C25" s="443"/>
      <c r="D25" s="606"/>
      <c r="E25" s="461"/>
      <c r="F25" s="394"/>
    </row>
    <row r="26" ht="21.0" customHeight="1">
      <c r="A26" s="330"/>
      <c r="B26" s="615"/>
      <c r="C26" s="428"/>
      <c r="D26" s="598"/>
      <c r="E26" s="439"/>
      <c r="F26" s="394"/>
    </row>
    <row r="27" ht="21.0" customHeight="1">
      <c r="A27" s="330"/>
      <c r="B27" s="617"/>
      <c r="C27" s="443"/>
      <c r="D27" s="606"/>
      <c r="E27" s="461"/>
      <c r="F27" s="394"/>
    </row>
    <row r="28" ht="21.0" customHeight="1">
      <c r="A28" s="330"/>
      <c r="B28" s="615"/>
      <c r="C28" s="428"/>
      <c r="D28" s="598"/>
      <c r="E28" s="439"/>
      <c r="F28" s="394"/>
    </row>
    <row r="29" ht="21.0" customHeight="1">
      <c r="A29" s="330"/>
      <c r="B29" s="617"/>
      <c r="C29" s="443"/>
      <c r="D29" s="606"/>
      <c r="E29" s="461"/>
      <c r="F29" s="394"/>
    </row>
    <row r="30" ht="21.0" customHeight="1">
      <c r="A30" s="330"/>
      <c r="B30" s="615"/>
      <c r="C30" s="428"/>
      <c r="D30" s="598"/>
      <c r="E30" s="439"/>
      <c r="F30" s="394"/>
    </row>
    <row r="31" ht="21.0" customHeight="1">
      <c r="A31" s="330"/>
      <c r="B31" s="617"/>
      <c r="C31" s="443"/>
      <c r="D31" s="606"/>
      <c r="E31" s="461"/>
      <c r="F31" s="394"/>
    </row>
    <row r="32" ht="21.0" customHeight="1">
      <c r="A32" s="330"/>
      <c r="B32" s="615"/>
      <c r="C32" s="428"/>
      <c r="D32" s="598"/>
      <c r="E32" s="439"/>
      <c r="F32" s="394"/>
    </row>
    <row r="33" ht="21.0" customHeight="1">
      <c r="A33" s="330"/>
      <c r="B33" s="617"/>
      <c r="C33" s="443"/>
      <c r="D33" s="606"/>
      <c r="E33" s="461"/>
      <c r="F33" s="394"/>
    </row>
    <row r="34" ht="21.0" customHeight="1">
      <c r="A34" s="330"/>
      <c r="B34" s="615"/>
      <c r="C34" s="428"/>
      <c r="D34" s="598"/>
      <c r="E34" s="439"/>
      <c r="F34" s="394"/>
    </row>
    <row r="35" ht="21.0" customHeight="1">
      <c r="A35" s="330"/>
      <c r="B35" s="617"/>
      <c r="C35" s="443"/>
      <c r="D35" s="606"/>
      <c r="E35" s="461"/>
      <c r="F35" s="394"/>
    </row>
    <row r="36" ht="21.0" customHeight="1">
      <c r="A36" s="330"/>
      <c r="B36" s="615"/>
      <c r="C36" s="428"/>
      <c r="D36" s="598"/>
      <c r="E36" s="439"/>
      <c r="F36" s="394"/>
    </row>
    <row r="37" ht="21.0" customHeight="1">
      <c r="A37" s="330"/>
      <c r="B37" s="617"/>
      <c r="C37" s="443"/>
      <c r="D37" s="606"/>
      <c r="E37" s="461"/>
      <c r="F37" s="394"/>
    </row>
    <row r="38" ht="21.0" customHeight="1">
      <c r="A38" s="330"/>
      <c r="B38" s="615"/>
      <c r="C38" s="428"/>
      <c r="D38" s="598"/>
      <c r="E38" s="439"/>
      <c r="F38" s="394"/>
    </row>
    <row r="39" ht="21.0" customHeight="1">
      <c r="A39" s="330"/>
      <c r="B39" s="617"/>
      <c r="C39" s="443"/>
      <c r="D39" s="606"/>
      <c r="E39" s="461"/>
      <c r="F39" s="394"/>
    </row>
    <row r="40" ht="21.0" customHeight="1">
      <c r="A40" s="330"/>
      <c r="B40" s="615"/>
      <c r="C40" s="428"/>
      <c r="D40" s="598"/>
      <c r="E40" s="439"/>
      <c r="F40" s="394"/>
    </row>
    <row r="41" ht="21.0" customHeight="1">
      <c r="A41" s="330"/>
      <c r="B41" s="617"/>
      <c r="C41" s="443"/>
      <c r="D41" s="606"/>
      <c r="E41" s="461"/>
      <c r="F41" s="394"/>
    </row>
    <row r="42" ht="21.0" customHeight="1">
      <c r="A42" s="330"/>
      <c r="B42" s="615"/>
      <c r="C42" s="428"/>
      <c r="D42" s="598"/>
      <c r="E42" s="439"/>
      <c r="F42" s="394"/>
    </row>
    <row r="43" ht="21.0" customHeight="1">
      <c r="A43" s="330"/>
      <c r="B43" s="617"/>
      <c r="C43" s="443"/>
      <c r="D43" s="606"/>
      <c r="E43" s="461"/>
      <c r="F43" s="394"/>
    </row>
    <row r="44" ht="21.0" customHeight="1">
      <c r="A44" s="330"/>
      <c r="B44" s="615"/>
      <c r="C44" s="428"/>
      <c r="D44" s="598"/>
      <c r="E44" s="439"/>
      <c r="F44" s="394"/>
    </row>
    <row r="45" ht="21.0" customHeight="1">
      <c r="A45" s="330"/>
      <c r="B45" s="617"/>
      <c r="C45" s="443"/>
      <c r="D45" s="606"/>
      <c r="E45" s="461"/>
      <c r="F45" s="394"/>
    </row>
    <row r="46" ht="21.0" customHeight="1">
      <c r="A46" s="330"/>
      <c r="B46" s="615"/>
      <c r="C46" s="428"/>
      <c r="D46" s="598"/>
      <c r="E46" s="439"/>
      <c r="F46" s="394"/>
    </row>
    <row r="47" ht="21.0" customHeight="1">
      <c r="A47" s="330"/>
      <c r="B47" s="617"/>
      <c r="C47" s="443"/>
      <c r="D47" s="606"/>
      <c r="E47" s="461"/>
      <c r="F47" s="394"/>
    </row>
    <row r="48" ht="21.0" customHeight="1">
      <c r="A48" s="330"/>
      <c r="B48" s="633"/>
      <c r="C48" s="634"/>
      <c r="D48" s="392"/>
      <c r="E48" s="600"/>
      <c r="F48" s="394"/>
    </row>
  </sheetData>
  <mergeCells count="2">
    <mergeCell ref="A1:F1"/>
    <mergeCell ref="D2:E2"/>
  </mergeCell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89F38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3" width="20.14"/>
    <col customWidth="1" min="4" max="4" width="15.29"/>
    <col customWidth="1" min="5" max="5" width="23.29"/>
    <col customWidth="1" min="6" max="6" width="16.71"/>
    <col customWidth="1" min="7" max="7" width="8.14"/>
    <col customWidth="1" min="8" max="8" width="30.86"/>
    <col customWidth="1" min="9" max="9" width="5.86"/>
  </cols>
  <sheetData>
    <row r="1" ht="6.0" customHeight="1">
      <c r="A1" s="9"/>
      <c r="B1" s="9"/>
      <c r="C1" s="9"/>
      <c r="D1" s="9"/>
      <c r="E1" s="9"/>
      <c r="F1" s="9"/>
      <c r="G1" s="9"/>
      <c r="H1" s="9"/>
      <c r="I1" s="9"/>
    </row>
    <row r="2" ht="66.0" customHeight="1">
      <c r="A2" s="4"/>
      <c r="B2" s="6" t="s">
        <v>2</v>
      </c>
      <c r="C2" s="19"/>
      <c r="D2" s="21" t="s">
        <v>8</v>
      </c>
      <c r="I2" s="4"/>
    </row>
    <row r="3" ht="12.0" customHeight="1">
      <c r="A3" s="13"/>
      <c r="B3" s="23"/>
      <c r="C3" s="23"/>
      <c r="D3" s="23"/>
      <c r="E3" s="23"/>
      <c r="F3" s="23"/>
      <c r="G3" s="23"/>
      <c r="H3" s="23"/>
      <c r="I3" s="13"/>
    </row>
    <row r="4" ht="12.0" customHeight="1">
      <c r="A4" s="13"/>
      <c r="B4" s="13"/>
      <c r="C4" s="13"/>
      <c r="D4" s="13"/>
      <c r="E4" s="13"/>
      <c r="F4" s="13"/>
      <c r="G4" s="13"/>
      <c r="H4" s="13"/>
      <c r="I4" s="13"/>
    </row>
    <row r="5" ht="21.0" customHeight="1">
      <c r="A5" s="25"/>
      <c r="B5" s="28" t="s">
        <v>9</v>
      </c>
      <c r="C5" s="28" t="s">
        <v>10</v>
      </c>
      <c r="D5" s="28" t="s">
        <v>11</v>
      </c>
      <c r="E5" s="28" t="s">
        <v>12</v>
      </c>
      <c r="F5" s="28" t="s">
        <v>13</v>
      </c>
      <c r="G5" s="30" t="s">
        <v>14</v>
      </c>
      <c r="H5" s="28" t="s">
        <v>7</v>
      </c>
      <c r="I5" s="25"/>
    </row>
    <row r="6" ht="21.0" customHeight="1">
      <c r="A6" s="32"/>
      <c r="B6" s="34" t="s">
        <v>17</v>
      </c>
      <c r="C6" s="40" t="s">
        <v>18</v>
      </c>
      <c r="D6" s="42" t="s">
        <v>20</v>
      </c>
      <c r="E6" s="42" t="s">
        <v>21</v>
      </c>
      <c r="F6" s="46" t="s">
        <v>22</v>
      </c>
      <c r="G6" s="48">
        <v>0.0</v>
      </c>
      <c r="H6" s="50"/>
      <c r="I6" s="13"/>
    </row>
    <row r="7" ht="21.0" customHeight="1">
      <c r="A7" s="32"/>
      <c r="B7" s="52"/>
      <c r="C7" s="54"/>
      <c r="D7" s="56"/>
      <c r="E7" s="60"/>
      <c r="F7" s="56"/>
      <c r="G7" s="66"/>
      <c r="H7" s="73"/>
      <c r="I7" s="13"/>
    </row>
    <row r="8" ht="21.0" customHeight="1">
      <c r="A8" s="32"/>
      <c r="B8" s="34"/>
      <c r="C8" s="40"/>
      <c r="D8" s="78"/>
      <c r="E8" s="79"/>
      <c r="F8" s="78"/>
      <c r="G8" s="48"/>
      <c r="H8" s="50"/>
      <c r="I8" s="13"/>
    </row>
    <row r="9" ht="21.0" customHeight="1">
      <c r="A9" s="13"/>
      <c r="B9" s="52"/>
      <c r="C9" s="81"/>
      <c r="D9" s="56"/>
      <c r="E9" s="56"/>
      <c r="F9" s="56"/>
      <c r="G9" s="84"/>
      <c r="H9" s="73"/>
      <c r="I9" s="13"/>
    </row>
    <row r="10" ht="21.0" customHeight="1">
      <c r="A10" s="13"/>
      <c r="B10" s="34"/>
      <c r="C10" s="88"/>
      <c r="D10" s="78"/>
      <c r="E10" s="78"/>
      <c r="F10" s="78"/>
      <c r="G10" s="93"/>
      <c r="H10" s="50"/>
      <c r="I10" s="13"/>
    </row>
    <row r="11" ht="21.0" customHeight="1">
      <c r="A11" s="13"/>
      <c r="B11" s="52"/>
      <c r="C11" s="81"/>
      <c r="D11" s="56"/>
      <c r="E11" s="56"/>
      <c r="F11" s="56"/>
      <c r="G11" s="84"/>
      <c r="H11" s="73"/>
      <c r="I11" s="13"/>
    </row>
    <row r="12" ht="21.0" customHeight="1">
      <c r="A12" s="13"/>
      <c r="B12" s="34"/>
      <c r="C12" s="88"/>
      <c r="D12" s="78"/>
      <c r="E12" s="79"/>
      <c r="F12" s="78"/>
      <c r="G12" s="48"/>
      <c r="H12" s="50"/>
      <c r="I12" s="13"/>
    </row>
    <row r="13" ht="21.0" customHeight="1">
      <c r="A13" s="13"/>
      <c r="B13" s="52"/>
      <c r="C13" s="81"/>
      <c r="D13" s="56"/>
      <c r="E13" s="56"/>
      <c r="F13" s="56"/>
      <c r="G13" s="84"/>
      <c r="H13" s="73"/>
      <c r="I13" s="13"/>
    </row>
    <row r="14" ht="21.0" customHeight="1">
      <c r="A14" s="13"/>
      <c r="B14" s="34"/>
      <c r="C14" s="88"/>
      <c r="D14" s="78"/>
      <c r="E14" s="78"/>
      <c r="F14" s="78"/>
      <c r="G14" s="93"/>
      <c r="H14" s="50"/>
      <c r="I14" s="13"/>
    </row>
    <row r="15" ht="21.0" customHeight="1">
      <c r="A15" s="13"/>
      <c r="B15" s="52"/>
      <c r="C15" s="81"/>
      <c r="D15" s="56"/>
      <c r="E15" s="56"/>
      <c r="F15" s="56"/>
      <c r="G15" s="84"/>
      <c r="H15" s="73"/>
      <c r="I15" s="13"/>
    </row>
    <row r="16" ht="21.0" customHeight="1">
      <c r="A16" s="13"/>
      <c r="B16" s="34"/>
      <c r="C16" s="88"/>
      <c r="D16" s="78"/>
      <c r="E16" s="78"/>
      <c r="F16" s="78"/>
      <c r="G16" s="93"/>
      <c r="H16" s="50"/>
      <c r="I16" s="13"/>
    </row>
    <row r="17" ht="21.0" customHeight="1">
      <c r="A17" s="32"/>
      <c r="B17" s="52"/>
      <c r="C17" s="54"/>
      <c r="D17" s="56"/>
      <c r="E17" s="60"/>
      <c r="F17" s="56"/>
      <c r="G17" s="66"/>
      <c r="H17" s="73"/>
      <c r="I17" s="13"/>
    </row>
    <row r="18" ht="21.0" customHeight="1">
      <c r="A18" s="13"/>
      <c r="B18" s="34"/>
      <c r="C18" s="40"/>
      <c r="D18" s="42"/>
      <c r="E18" s="42"/>
      <c r="F18" s="99"/>
      <c r="G18" s="48"/>
      <c r="H18" s="50"/>
      <c r="I18" s="13"/>
    </row>
    <row r="19" ht="21.0" customHeight="1">
      <c r="A19" s="13"/>
      <c r="B19" s="52"/>
      <c r="C19" s="54"/>
      <c r="D19" s="56"/>
      <c r="E19" s="60"/>
      <c r="F19" s="56"/>
      <c r="G19" s="66"/>
      <c r="H19" s="73"/>
      <c r="I19" s="13"/>
    </row>
    <row r="20" ht="21.0" customHeight="1">
      <c r="A20" s="13"/>
      <c r="B20" s="34"/>
      <c r="C20" s="40"/>
      <c r="D20" s="78"/>
      <c r="E20" s="79"/>
      <c r="F20" s="78"/>
      <c r="G20" s="48"/>
      <c r="H20" s="50"/>
      <c r="I20" s="13"/>
    </row>
    <row r="21" ht="21.0" customHeight="1">
      <c r="A21" s="13"/>
      <c r="B21" s="52"/>
      <c r="C21" s="81"/>
      <c r="D21" s="56"/>
      <c r="E21" s="56"/>
      <c r="F21" s="56"/>
      <c r="G21" s="84"/>
      <c r="H21" s="73"/>
      <c r="I21" s="13"/>
    </row>
    <row r="22" ht="21.0" customHeight="1">
      <c r="A22" s="13"/>
      <c r="B22" s="34"/>
      <c r="C22" s="88"/>
      <c r="D22" s="78"/>
      <c r="E22" s="78"/>
      <c r="F22" s="78"/>
      <c r="G22" s="93"/>
      <c r="H22" s="50"/>
      <c r="I22" s="13"/>
    </row>
    <row r="23" ht="21.0" customHeight="1">
      <c r="A23" s="13"/>
      <c r="B23" s="52"/>
      <c r="C23" s="81"/>
      <c r="D23" s="56"/>
      <c r="E23" s="56"/>
      <c r="F23" s="56"/>
      <c r="G23" s="84"/>
      <c r="H23" s="73"/>
      <c r="I23" s="13"/>
    </row>
    <row r="24" ht="21.0" customHeight="1">
      <c r="A24" s="13"/>
      <c r="B24" s="34"/>
      <c r="C24" s="88"/>
      <c r="D24" s="78"/>
      <c r="E24" s="78"/>
      <c r="F24" s="78"/>
      <c r="G24" s="93"/>
      <c r="H24" s="50"/>
      <c r="I24" s="13"/>
    </row>
    <row r="25" ht="21.0" customHeight="1">
      <c r="A25" s="13"/>
      <c r="B25" s="52"/>
      <c r="C25" s="81"/>
      <c r="D25" s="56"/>
      <c r="E25" s="56"/>
      <c r="F25" s="56"/>
      <c r="G25" s="84"/>
      <c r="H25" s="73"/>
      <c r="I25" s="13"/>
    </row>
    <row r="26" ht="21.0" customHeight="1">
      <c r="A26" s="13"/>
      <c r="B26" s="34"/>
      <c r="C26" s="88"/>
      <c r="D26" s="78"/>
      <c r="E26" s="78"/>
      <c r="F26" s="78"/>
      <c r="G26" s="93"/>
      <c r="H26" s="50"/>
      <c r="I26" s="13"/>
    </row>
    <row r="27" ht="21.0" customHeight="1">
      <c r="A27" s="13"/>
      <c r="B27" s="52"/>
      <c r="C27" s="81"/>
      <c r="D27" s="56"/>
      <c r="E27" s="56"/>
      <c r="F27" s="56"/>
      <c r="G27" s="84"/>
      <c r="H27" s="73"/>
      <c r="I27" s="13"/>
    </row>
    <row r="28" ht="21.0" customHeight="1">
      <c r="A28" s="13"/>
      <c r="B28" s="34"/>
      <c r="C28" s="88"/>
      <c r="D28" s="78"/>
      <c r="E28" s="78"/>
      <c r="F28" s="78"/>
      <c r="G28" s="93"/>
      <c r="H28" s="50"/>
      <c r="I28" s="13"/>
    </row>
    <row r="29" ht="21.0" customHeight="1">
      <c r="A29" s="13"/>
      <c r="B29" s="106"/>
      <c r="C29" s="107"/>
      <c r="D29" s="109"/>
      <c r="E29" s="109"/>
      <c r="F29" s="109"/>
      <c r="G29" s="111"/>
      <c r="H29" s="73"/>
      <c r="I29" s="13"/>
    </row>
  </sheetData>
  <mergeCells count="1">
    <mergeCell ref="D2:H2"/>
  </mergeCells>
  <hyperlinks>
    <hyperlink r:id="rId1" ref="F6"/>
  </hyperlinks>
  <drawing r:id="rId2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89F38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0.43"/>
    <col customWidth="1" min="3" max="3" width="1.29"/>
    <col customWidth="1" min="4" max="4" width="47.0"/>
    <col customWidth="1" min="5" max="5" width="37.86"/>
    <col customWidth="1" min="6" max="6" width="5.86"/>
  </cols>
  <sheetData>
    <row r="1" ht="6.0" customHeight="1">
      <c r="A1" s="2"/>
      <c r="B1" s="2"/>
      <c r="C1" s="2"/>
      <c r="D1" s="2"/>
      <c r="E1" s="126"/>
      <c r="F1" s="2"/>
    </row>
    <row r="2" ht="66.0" customHeight="1">
      <c r="A2" s="128"/>
      <c r="B2" s="129" t="s">
        <v>50</v>
      </c>
      <c r="E2" s="130"/>
      <c r="F2" s="128"/>
    </row>
    <row r="3" ht="12.0" customHeight="1">
      <c r="A3" s="25"/>
      <c r="B3" s="132"/>
      <c r="C3" s="132"/>
      <c r="D3" s="132"/>
      <c r="E3" s="134"/>
      <c r="F3" s="25"/>
    </row>
    <row r="4" ht="12.0" customHeight="1">
      <c r="A4" s="25"/>
      <c r="B4" s="25"/>
      <c r="C4" s="25"/>
      <c r="D4" s="25"/>
      <c r="E4" s="138"/>
      <c r="F4" s="25"/>
    </row>
    <row r="5" ht="24.0" customHeight="1">
      <c r="A5" s="25"/>
      <c r="B5" s="140" t="s">
        <v>51</v>
      </c>
      <c r="C5" s="25"/>
      <c r="D5" s="141" t="s">
        <v>52</v>
      </c>
      <c r="E5" s="143" t="s">
        <v>7</v>
      </c>
      <c r="F5" s="25"/>
    </row>
    <row r="6" ht="21.0" customHeight="1">
      <c r="A6" s="13"/>
      <c r="B6" s="144" t="s">
        <v>54</v>
      </c>
      <c r="C6" s="146"/>
      <c r="D6" s="148"/>
      <c r="E6" s="150"/>
      <c r="F6" s="13"/>
    </row>
    <row r="7" ht="21.0" customHeight="1">
      <c r="A7" s="13"/>
      <c r="B7" s="163"/>
      <c r="C7" s="146"/>
      <c r="D7" s="165"/>
      <c r="E7" s="167"/>
      <c r="F7" s="13"/>
    </row>
    <row r="8" ht="21.0" customHeight="1">
      <c r="A8" s="13"/>
      <c r="B8" s="144"/>
      <c r="C8" s="146"/>
      <c r="D8" s="148"/>
      <c r="E8" s="169"/>
      <c r="F8" s="13"/>
    </row>
    <row r="9" ht="21.0" customHeight="1">
      <c r="A9" s="13"/>
      <c r="B9" s="163"/>
      <c r="C9" s="146"/>
      <c r="D9" s="165"/>
      <c r="E9" s="167"/>
      <c r="F9" s="13"/>
    </row>
    <row r="10" ht="21.0" customHeight="1">
      <c r="A10" s="13"/>
      <c r="B10" s="144"/>
      <c r="C10" s="146"/>
      <c r="D10" s="148"/>
      <c r="E10" s="169"/>
      <c r="F10" s="13"/>
    </row>
    <row r="11" ht="21.0" customHeight="1">
      <c r="A11" s="13"/>
      <c r="B11" s="163"/>
      <c r="C11" s="146"/>
      <c r="D11" s="165"/>
      <c r="E11" s="167"/>
      <c r="F11" s="13"/>
    </row>
    <row r="12" ht="21.0" customHeight="1">
      <c r="A12" s="13"/>
      <c r="B12" s="144"/>
      <c r="C12" s="146"/>
      <c r="D12" s="148"/>
      <c r="E12" s="169"/>
      <c r="F12" s="13"/>
    </row>
    <row r="13" ht="21.0" customHeight="1">
      <c r="A13" s="13"/>
      <c r="B13" s="163"/>
      <c r="C13" s="146"/>
      <c r="D13" s="165"/>
      <c r="E13" s="167"/>
      <c r="F13" s="13"/>
    </row>
    <row r="14" ht="21.0" customHeight="1">
      <c r="A14" s="13"/>
      <c r="B14" s="144"/>
      <c r="C14" s="146"/>
      <c r="D14" s="148"/>
      <c r="E14" s="169"/>
      <c r="F14" s="13"/>
    </row>
    <row r="15" ht="21.0" customHeight="1">
      <c r="A15" s="13"/>
      <c r="B15" s="163"/>
      <c r="C15" s="146"/>
      <c r="D15" s="165"/>
      <c r="E15" s="167"/>
      <c r="F15" s="13"/>
    </row>
    <row r="16" ht="21.0" customHeight="1">
      <c r="A16" s="13"/>
      <c r="B16" s="144"/>
      <c r="C16" s="146"/>
      <c r="D16" s="148"/>
      <c r="E16" s="169"/>
      <c r="F16" s="13"/>
    </row>
    <row r="17" ht="21.0" customHeight="1">
      <c r="A17" s="13"/>
      <c r="B17" s="163"/>
      <c r="C17" s="146"/>
      <c r="D17" s="165"/>
      <c r="E17" s="167"/>
      <c r="F17" s="13"/>
    </row>
    <row r="18" ht="21.0" customHeight="1">
      <c r="A18" s="13"/>
      <c r="B18" s="144"/>
      <c r="C18" s="146"/>
      <c r="D18" s="148"/>
      <c r="E18" s="169"/>
      <c r="F18" s="13"/>
    </row>
    <row r="19" ht="21.0" customHeight="1">
      <c r="A19" s="13"/>
      <c r="B19" s="163"/>
      <c r="C19" s="146"/>
      <c r="D19" s="165"/>
      <c r="E19" s="167"/>
      <c r="F19" s="13"/>
    </row>
    <row r="20" ht="21.0" customHeight="1">
      <c r="A20" s="13"/>
      <c r="B20" s="144"/>
      <c r="C20" s="146"/>
      <c r="D20" s="148"/>
      <c r="E20" s="169"/>
      <c r="F20" s="13"/>
    </row>
    <row r="21" ht="21.0" customHeight="1">
      <c r="A21" s="13"/>
      <c r="B21" s="163"/>
      <c r="C21" s="146"/>
      <c r="D21" s="165"/>
      <c r="E21" s="167"/>
      <c r="F21" s="13"/>
    </row>
    <row r="22" ht="21.0" customHeight="1">
      <c r="A22" s="13"/>
      <c r="B22" s="144"/>
      <c r="C22" s="146"/>
      <c r="D22" s="148"/>
      <c r="E22" s="169"/>
      <c r="F22" s="13"/>
    </row>
    <row r="23" ht="21.0" customHeight="1">
      <c r="A23" s="13"/>
      <c r="B23" s="163"/>
      <c r="C23" s="146"/>
      <c r="D23" s="165"/>
      <c r="E23" s="167"/>
      <c r="F23" s="13"/>
    </row>
    <row r="24" ht="21.0" customHeight="1">
      <c r="A24" s="13"/>
      <c r="B24" s="144"/>
      <c r="C24" s="146"/>
      <c r="D24" s="148"/>
      <c r="E24" s="169"/>
      <c r="F24" s="13"/>
    </row>
    <row r="25" ht="21.0" customHeight="1">
      <c r="A25" s="13"/>
      <c r="B25" s="163"/>
      <c r="C25" s="146"/>
      <c r="D25" s="165"/>
      <c r="E25" s="167"/>
      <c r="F25" s="13"/>
    </row>
    <row r="26" ht="21.0" customHeight="1">
      <c r="A26" s="13"/>
      <c r="B26" s="144"/>
      <c r="C26" s="146"/>
      <c r="D26" s="148"/>
      <c r="E26" s="169"/>
      <c r="F26" s="13"/>
    </row>
    <row r="27" ht="21.0" customHeight="1">
      <c r="A27" s="13"/>
      <c r="B27" s="163"/>
      <c r="C27" s="146"/>
      <c r="D27" s="165"/>
      <c r="E27" s="167"/>
      <c r="F27" s="13"/>
    </row>
    <row r="28" ht="21.0" customHeight="1">
      <c r="A28" s="13"/>
      <c r="B28" s="144"/>
      <c r="C28" s="146"/>
      <c r="D28" s="148"/>
      <c r="E28" s="169"/>
      <c r="F28" s="13"/>
    </row>
    <row r="29" ht="21.0" customHeight="1">
      <c r="A29" s="13"/>
      <c r="B29" s="163"/>
      <c r="C29" s="146"/>
      <c r="D29" s="165"/>
      <c r="E29" s="167"/>
      <c r="F29" s="13"/>
    </row>
    <row r="30" ht="21.0" customHeight="1">
      <c r="A30" s="13"/>
      <c r="B30" s="144"/>
      <c r="C30" s="146"/>
      <c r="D30" s="148"/>
      <c r="E30" s="169"/>
      <c r="F30" s="13"/>
    </row>
    <row r="31" ht="21.0" customHeight="1">
      <c r="A31" s="13"/>
      <c r="B31" s="163"/>
      <c r="C31" s="146"/>
      <c r="D31" s="165"/>
      <c r="E31" s="167"/>
      <c r="F31" s="13"/>
    </row>
    <row r="32" ht="21.0" customHeight="1">
      <c r="A32" s="13"/>
      <c r="B32" s="144"/>
      <c r="C32" s="146"/>
      <c r="D32" s="148"/>
      <c r="E32" s="169"/>
      <c r="F32" s="13"/>
    </row>
    <row r="33" ht="21.0" customHeight="1">
      <c r="A33" s="13"/>
      <c r="B33" s="163"/>
      <c r="C33" s="146"/>
      <c r="D33" s="165"/>
      <c r="E33" s="167"/>
      <c r="F33" s="13"/>
    </row>
    <row r="34" ht="21.0" customHeight="1">
      <c r="A34" s="13"/>
      <c r="B34" s="144"/>
      <c r="C34" s="146"/>
      <c r="D34" s="148"/>
      <c r="E34" s="169"/>
      <c r="F34" s="13"/>
    </row>
    <row r="35" ht="21.0" customHeight="1">
      <c r="A35" s="13"/>
      <c r="B35" s="163"/>
      <c r="C35" s="146"/>
      <c r="D35" s="165"/>
      <c r="E35" s="167"/>
      <c r="F35" s="13"/>
    </row>
    <row r="36" ht="21.0" customHeight="1">
      <c r="A36" s="13"/>
      <c r="B36" s="144"/>
      <c r="C36" s="146"/>
      <c r="D36" s="148"/>
      <c r="E36" s="169"/>
      <c r="F36" s="13"/>
    </row>
    <row r="37" ht="21.0" customHeight="1">
      <c r="A37" s="13"/>
      <c r="B37" s="163"/>
      <c r="C37" s="146"/>
      <c r="D37" s="165"/>
      <c r="E37" s="167"/>
      <c r="F37" s="13"/>
    </row>
    <row r="38" ht="21.0" customHeight="1">
      <c r="A38" s="13"/>
      <c r="B38" s="144"/>
      <c r="C38" s="146"/>
      <c r="D38" s="148"/>
      <c r="E38" s="169"/>
      <c r="F38" s="13"/>
    </row>
    <row r="39" ht="21.0" customHeight="1">
      <c r="A39" s="13"/>
      <c r="B39" s="163"/>
      <c r="C39" s="146"/>
      <c r="D39" s="165"/>
      <c r="E39" s="167"/>
      <c r="F39" s="13"/>
    </row>
    <row r="40" ht="21.0" customHeight="1">
      <c r="A40" s="13"/>
      <c r="B40" s="144"/>
      <c r="C40" s="146"/>
      <c r="D40" s="148"/>
      <c r="E40" s="169"/>
      <c r="F40" s="13"/>
    </row>
    <row r="41" ht="21.0" customHeight="1">
      <c r="A41" s="13"/>
      <c r="B41" s="163"/>
      <c r="C41" s="146"/>
      <c r="D41" s="165"/>
      <c r="E41" s="167"/>
      <c r="F41" s="13"/>
    </row>
    <row r="42" ht="21.0" customHeight="1">
      <c r="A42" s="13"/>
      <c r="B42" s="144"/>
      <c r="C42" s="146"/>
      <c r="D42" s="148"/>
      <c r="E42" s="169"/>
      <c r="F42" s="13"/>
    </row>
    <row r="43" ht="21.0" customHeight="1">
      <c r="A43" s="13"/>
      <c r="B43" s="163"/>
      <c r="C43" s="146"/>
      <c r="D43" s="165"/>
      <c r="E43" s="167"/>
      <c r="F43" s="13"/>
    </row>
    <row r="44" ht="21.0" customHeight="1">
      <c r="A44" s="13"/>
      <c r="B44" s="144"/>
      <c r="C44" s="146"/>
      <c r="D44" s="148"/>
      <c r="E44" s="169"/>
      <c r="F44" s="13"/>
    </row>
    <row r="45" ht="21.0" customHeight="1">
      <c r="A45" s="13"/>
      <c r="B45" s="163"/>
      <c r="C45" s="146"/>
      <c r="D45" s="165"/>
      <c r="E45" s="167"/>
      <c r="F45" s="13"/>
    </row>
  </sheetData>
  <mergeCells count="1">
    <mergeCell ref="B2:D2"/>
  </mergeCells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57C0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9.86"/>
    <col customWidth="1" min="3" max="3" width="13.0"/>
    <col customWidth="1" min="4" max="4" width="12.43"/>
    <col customWidth="1" min="6" max="6" width="5.86"/>
  </cols>
  <sheetData>
    <row r="1" ht="6.0" customHeight="1">
      <c r="A1" s="152"/>
      <c r="B1" s="152"/>
      <c r="C1" s="152"/>
      <c r="D1" s="152"/>
      <c r="E1" s="152"/>
      <c r="F1" s="152"/>
    </row>
    <row r="2" ht="66.0" customHeight="1">
      <c r="A2" s="154"/>
      <c r="B2" s="156" t="s">
        <v>58</v>
      </c>
      <c r="F2" s="154"/>
    </row>
    <row r="3" ht="35.25" customHeight="1">
      <c r="A3" s="158"/>
      <c r="B3" s="160" t="s">
        <v>59</v>
      </c>
      <c r="F3" s="158"/>
    </row>
    <row r="4" ht="37.5" customHeight="1">
      <c r="A4" s="162"/>
      <c r="B4" s="164" t="s">
        <v>60</v>
      </c>
      <c r="F4" s="162"/>
    </row>
    <row r="5" ht="18.0" customHeight="1">
      <c r="A5" s="13"/>
      <c r="B5" s="166" t="s">
        <v>61</v>
      </c>
      <c r="C5" s="168">
        <v>25000.0</v>
      </c>
      <c r="D5" s="13"/>
      <c r="E5" s="136"/>
      <c r="F5" s="13"/>
    </row>
    <row r="6" ht="18.0" customHeight="1">
      <c r="A6" s="13"/>
      <c r="B6" s="13"/>
      <c r="C6" s="170"/>
      <c r="D6" s="170"/>
      <c r="E6" s="13"/>
      <c r="F6" s="13"/>
    </row>
    <row r="7" ht="18.0" customHeight="1">
      <c r="A7" s="171"/>
      <c r="B7" s="171"/>
      <c r="C7" s="172" t="s">
        <v>62</v>
      </c>
      <c r="D7" s="172" t="s">
        <v>63</v>
      </c>
      <c r="E7" s="172" t="s">
        <v>64</v>
      </c>
      <c r="F7" s="171"/>
    </row>
    <row r="8" ht="21.0" customHeight="1">
      <c r="A8" s="173"/>
      <c r="B8" s="174" t="s">
        <v>65</v>
      </c>
      <c r="C8" s="177">
        <f t="shared" ref="C8:E8" si="1">sum(C9:C27)</f>
        <v>25000</v>
      </c>
      <c r="D8" s="177">
        <f t="shared" si="1"/>
        <v>300</v>
      </c>
      <c r="E8" s="179">
        <f t="shared" si="1"/>
        <v>1</v>
      </c>
      <c r="F8" s="173"/>
    </row>
    <row r="9" ht="18.0" customHeight="1">
      <c r="A9" s="13"/>
      <c r="B9" s="106" t="s">
        <v>68</v>
      </c>
      <c r="C9" s="181">
        <v>500.0</v>
      </c>
      <c r="D9" s="183">
        <f>'Detailed budget'!D10</f>
        <v>300</v>
      </c>
      <c r="E9" s="187">
        <f>C9/TotalBudget</f>
        <v>0.02</v>
      </c>
      <c r="F9" s="13"/>
    </row>
    <row r="10" ht="18.0" customHeight="1">
      <c r="A10" s="13"/>
      <c r="B10" s="106" t="s">
        <v>71</v>
      </c>
      <c r="C10" s="181">
        <v>750.0</v>
      </c>
      <c r="D10" s="183">
        <f>'Detailed budget'!D17</f>
        <v>0</v>
      </c>
      <c r="E10" s="187">
        <f>C10/TotalBudget</f>
        <v>0.03</v>
      </c>
      <c r="F10" s="13"/>
    </row>
    <row r="11" ht="18.0" customHeight="1">
      <c r="A11" s="13"/>
      <c r="B11" s="106" t="s">
        <v>73</v>
      </c>
      <c r="C11" s="181">
        <v>750.0</v>
      </c>
      <c r="D11" s="183">
        <f>'Detailed budget'!D25</f>
        <v>0</v>
      </c>
      <c r="E11" s="187">
        <f>C11/TotalBudget</f>
        <v>0.03</v>
      </c>
      <c r="F11" s="13"/>
    </row>
    <row r="12" ht="18.0" customHeight="1">
      <c r="A12" s="13"/>
      <c r="B12" s="106" t="s">
        <v>75</v>
      </c>
      <c r="C12" s="181">
        <v>750.0</v>
      </c>
      <c r="D12" s="183">
        <f>'Detailed budget'!D33</f>
        <v>0</v>
      </c>
      <c r="E12" s="187">
        <f>C12/TotalBudget</f>
        <v>0.03</v>
      </c>
      <c r="F12" s="13"/>
    </row>
    <row r="13" ht="18.0" customHeight="1">
      <c r="A13" s="13"/>
      <c r="B13" s="106" t="s">
        <v>76</v>
      </c>
      <c r="C13" s="181">
        <v>2250.0</v>
      </c>
      <c r="D13" s="183">
        <f>'Detailed budget'!D40</f>
        <v>0</v>
      </c>
      <c r="E13" s="187">
        <f>C13/TotalBudget</f>
        <v>0.09</v>
      </c>
      <c r="F13" s="13"/>
    </row>
    <row r="14" ht="18.0" customHeight="1">
      <c r="A14" s="13"/>
      <c r="B14" s="106" t="s">
        <v>78</v>
      </c>
      <c r="C14" s="181">
        <v>2250.0</v>
      </c>
      <c r="D14" s="183">
        <f>'Detailed budget'!D47</f>
        <v>0</v>
      </c>
      <c r="E14" s="187">
        <f>C14/TotalBudget</f>
        <v>0.09</v>
      </c>
      <c r="F14" s="13"/>
    </row>
    <row r="15" ht="18.0" customHeight="1">
      <c r="A15" s="13"/>
      <c r="B15" s="106" t="s">
        <v>80</v>
      </c>
      <c r="C15" s="181">
        <v>500.0</v>
      </c>
      <c r="D15" s="183">
        <f>'Detailed budget'!D53</f>
        <v>0</v>
      </c>
      <c r="E15" s="187">
        <f>C15/TotalBudget</f>
        <v>0.02</v>
      </c>
      <c r="F15" s="13"/>
    </row>
    <row r="16" ht="18.0" customHeight="1">
      <c r="A16" s="13"/>
      <c r="B16" s="106" t="s">
        <v>83</v>
      </c>
      <c r="C16" s="181">
        <v>250.0</v>
      </c>
      <c r="D16" s="183">
        <f>'Detailed budget'!D59</f>
        <v>0</v>
      </c>
      <c r="E16" s="187">
        <f>C16/TotalBudget</f>
        <v>0.01</v>
      </c>
      <c r="F16" s="13"/>
    </row>
    <row r="17" ht="18.0" customHeight="1">
      <c r="A17" s="13"/>
      <c r="B17" s="106" t="s">
        <v>85</v>
      </c>
      <c r="C17" s="181">
        <v>2000.0</v>
      </c>
      <c r="D17" s="183">
        <f>'Detailed budget'!D66</f>
        <v>0</v>
      </c>
      <c r="E17" s="187">
        <f>C17/TotalBudget</f>
        <v>0.08</v>
      </c>
      <c r="F17" s="13"/>
    </row>
    <row r="18" ht="18.0" customHeight="1">
      <c r="A18" s="13"/>
      <c r="B18" s="106" t="s">
        <v>87</v>
      </c>
      <c r="C18" s="181">
        <v>500.0</v>
      </c>
      <c r="D18" s="183">
        <f>'Detailed budget'!D72</f>
        <v>0</v>
      </c>
      <c r="E18" s="187">
        <f>C18/TotalBudget</f>
        <v>0.02</v>
      </c>
      <c r="F18" s="13"/>
    </row>
    <row r="19" ht="18.0" customHeight="1">
      <c r="A19" s="13"/>
      <c r="B19" s="200" t="s">
        <v>88</v>
      </c>
      <c r="C19" s="181">
        <v>8500.0</v>
      </c>
      <c r="D19" s="183">
        <f>'Detailed budget'!D79</f>
        <v>0</v>
      </c>
      <c r="E19" s="187">
        <f>C19/TotalBudget</f>
        <v>0.34</v>
      </c>
      <c r="F19" s="13"/>
    </row>
    <row r="20" ht="18.0" customHeight="1">
      <c r="A20" s="13"/>
      <c r="B20" s="106" t="s">
        <v>91</v>
      </c>
      <c r="C20" s="181">
        <v>3000.0</v>
      </c>
      <c r="D20" s="183">
        <f>'Detailed budget'!D87</f>
        <v>0</v>
      </c>
      <c r="E20" s="187">
        <f>C20/TotalBudget</f>
        <v>0.12</v>
      </c>
      <c r="F20" s="13"/>
    </row>
    <row r="21" ht="18.0" customHeight="1">
      <c r="A21" s="13"/>
      <c r="B21" s="106" t="s">
        <v>95</v>
      </c>
      <c r="C21" s="181">
        <v>1750.0</v>
      </c>
      <c r="D21" s="183">
        <f>'Detailed budget'!D94</f>
        <v>0</v>
      </c>
      <c r="E21" s="187">
        <f>C21/TotalBudget</f>
        <v>0.07</v>
      </c>
      <c r="F21" s="13"/>
    </row>
    <row r="22" ht="18.0" customHeight="1">
      <c r="A22" s="13"/>
      <c r="B22" s="204" t="s">
        <v>97</v>
      </c>
      <c r="C22" s="206">
        <v>1250.0</v>
      </c>
      <c r="D22" s="208">
        <f>'Detailed budget'!D101</f>
        <v>0</v>
      </c>
      <c r="E22" s="210">
        <f>C22/TotalBudget</f>
        <v>0.05</v>
      </c>
      <c r="F22" s="13"/>
    </row>
    <row r="23" ht="18.0" customHeight="1">
      <c r="A23" s="13"/>
      <c r="B23" s="200" t="s">
        <v>110</v>
      </c>
      <c r="C23" s="181"/>
      <c r="D23" s="183"/>
      <c r="E23" s="187">
        <f>C23/TotalBudget</f>
        <v>0</v>
      </c>
      <c r="F23" s="13"/>
    </row>
    <row r="24" ht="18.0" customHeight="1">
      <c r="A24" s="13"/>
      <c r="B24" s="200" t="s">
        <v>111</v>
      </c>
      <c r="C24" s="212"/>
      <c r="D24" s="216"/>
      <c r="E24" s="187">
        <f>C24/TotalBudget</f>
        <v>0</v>
      </c>
      <c r="F24" s="13"/>
    </row>
    <row r="25" ht="18.0" customHeight="1">
      <c r="A25" s="13"/>
      <c r="B25" s="200" t="s">
        <v>119</v>
      </c>
      <c r="C25" s="212"/>
      <c r="D25" s="216"/>
      <c r="E25" s="187">
        <f>C25/TotalBudget</f>
        <v>0</v>
      </c>
      <c r="F25" s="13"/>
    </row>
    <row r="26" ht="18.0" customHeight="1">
      <c r="A26" s="13"/>
      <c r="B26" s="200" t="s">
        <v>125</v>
      </c>
      <c r="C26" s="212"/>
      <c r="D26" s="216"/>
      <c r="E26" s="187">
        <f>C26/TotalBudget</f>
        <v>0</v>
      </c>
      <c r="F26" s="13"/>
    </row>
    <row r="27" ht="18.0" hidden="1" customHeight="1">
      <c r="A27" s="13"/>
      <c r="B27" s="13"/>
      <c r="C27" s="146"/>
      <c r="D27" s="166"/>
      <c r="E27" s="13"/>
      <c r="F27" s="13"/>
    </row>
  </sheetData>
  <mergeCells count="3">
    <mergeCell ref="B2:E2"/>
    <mergeCell ref="B3:E3"/>
    <mergeCell ref="B4:E4"/>
  </mergeCells>
  <conditionalFormatting sqref="C8">
    <cfRule type="cellIs" dxfId="3" priority="1" operator="greaterThan">
      <formula>C5</formula>
    </cfRule>
  </conditionalFormatting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57C0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27.71"/>
    <col customWidth="1" min="5" max="5" width="5.86"/>
  </cols>
  <sheetData>
    <row r="1" ht="6.0" customHeight="1">
      <c r="A1" s="152"/>
      <c r="B1" s="152"/>
      <c r="C1" s="152"/>
      <c r="D1" s="152"/>
      <c r="E1" s="152"/>
    </row>
    <row r="2" ht="66.0" customHeight="1">
      <c r="A2" s="154"/>
      <c r="B2" s="156" t="s">
        <v>66</v>
      </c>
      <c r="D2" s="175"/>
      <c r="E2" s="175"/>
    </row>
    <row r="3" ht="83.25" customHeight="1">
      <c r="A3" s="176"/>
      <c r="B3" s="178" t="s">
        <v>67</v>
      </c>
      <c r="E3" s="176"/>
    </row>
    <row r="4" ht="18.0" customHeight="1">
      <c r="A4" s="158"/>
      <c r="B4" s="180"/>
      <c r="C4" s="158"/>
      <c r="D4" s="158"/>
      <c r="E4" s="158"/>
    </row>
    <row r="5" ht="18.0" customHeight="1">
      <c r="A5" s="182"/>
      <c r="B5" s="184" t="str">
        <f>'Budget estimator'!$B$9</f>
        <v>Ceremony</v>
      </c>
      <c r="C5" s="185" t="s">
        <v>69</v>
      </c>
      <c r="D5" s="185" t="s">
        <v>63</v>
      </c>
      <c r="E5" s="182"/>
    </row>
    <row r="6" ht="18.0" customHeight="1">
      <c r="A6" s="182"/>
      <c r="B6" s="182" t="s">
        <v>70</v>
      </c>
      <c r="C6" s="186">
        <v>150.0</v>
      </c>
      <c r="D6" s="188">
        <v>300.0</v>
      </c>
      <c r="E6" s="182"/>
    </row>
    <row r="7" ht="18.0" customHeight="1">
      <c r="A7" s="182"/>
      <c r="B7" s="182" t="s">
        <v>72</v>
      </c>
      <c r="C7" s="186">
        <v>250.0</v>
      </c>
      <c r="D7" s="186">
        <v>0.0</v>
      </c>
      <c r="E7" s="182"/>
    </row>
    <row r="8" ht="18.0" customHeight="1">
      <c r="A8" s="182"/>
      <c r="B8" s="190"/>
      <c r="C8" s="192"/>
      <c r="D8" s="192"/>
      <c r="E8" s="182"/>
    </row>
    <row r="9" ht="18.0" customHeight="1">
      <c r="A9" s="158"/>
      <c r="B9" s="194" t="s">
        <v>79</v>
      </c>
      <c r="C9" s="194" t="s">
        <v>81</v>
      </c>
      <c r="D9" s="194" t="s">
        <v>82</v>
      </c>
      <c r="E9" s="158"/>
    </row>
    <row r="10" ht="18.0" customHeight="1">
      <c r="A10" s="196"/>
      <c r="B10" s="198">
        <f>'Budget estimator'!$C$9</f>
        <v>500</v>
      </c>
      <c r="C10" s="198">
        <f t="shared" ref="C10:D10" si="1">sum(C6:C8)</f>
        <v>400</v>
      </c>
      <c r="D10" s="201">
        <f t="shared" si="1"/>
        <v>300</v>
      </c>
      <c r="E10" s="196"/>
    </row>
    <row r="11" ht="30.0" customHeight="1">
      <c r="A11" s="158"/>
      <c r="B11" s="180"/>
      <c r="C11" s="158"/>
      <c r="D11" s="158"/>
      <c r="E11" s="158"/>
    </row>
    <row r="12" ht="18.0" customHeight="1">
      <c r="A12" s="182"/>
      <c r="B12" s="184" t="str">
        <f>'Budget estimator'!$B$10</f>
        <v>Reception</v>
      </c>
      <c r="C12" s="185" t="s">
        <v>69</v>
      </c>
      <c r="D12" s="185" t="s">
        <v>63</v>
      </c>
      <c r="E12" s="182"/>
    </row>
    <row r="13" ht="18.0" customHeight="1">
      <c r="A13" s="182"/>
      <c r="B13" s="182" t="s">
        <v>93</v>
      </c>
      <c r="C13" s="186">
        <v>500.0</v>
      </c>
      <c r="D13" s="186">
        <v>0.0</v>
      </c>
      <c r="E13" s="182"/>
    </row>
    <row r="14" ht="18.0" customHeight="1">
      <c r="A14" s="182"/>
      <c r="B14" s="182" t="s">
        <v>94</v>
      </c>
      <c r="C14" s="186">
        <v>250.0</v>
      </c>
      <c r="D14" s="186">
        <v>0.0</v>
      </c>
      <c r="E14" s="182"/>
    </row>
    <row r="15" ht="18.0" customHeight="1">
      <c r="A15" s="182"/>
      <c r="B15" s="190"/>
      <c r="C15" s="192"/>
      <c r="D15" s="192"/>
      <c r="E15" s="182"/>
    </row>
    <row r="16" ht="18.0" customHeight="1">
      <c r="A16" s="158"/>
      <c r="B16" s="194" t="s">
        <v>79</v>
      </c>
      <c r="C16" s="194" t="s">
        <v>81</v>
      </c>
      <c r="D16" s="194" t="s">
        <v>82</v>
      </c>
      <c r="E16" s="158"/>
    </row>
    <row r="17" ht="18.0" customHeight="1">
      <c r="A17" s="196"/>
      <c r="B17" s="198">
        <f>'Budget estimator'!$C$10</f>
        <v>750</v>
      </c>
      <c r="C17" s="198">
        <f t="shared" ref="C17:D17" si="2">sum(C13:C15)</f>
        <v>750</v>
      </c>
      <c r="D17" s="201">
        <f t="shared" si="2"/>
        <v>0</v>
      </c>
      <c r="E17" s="196"/>
    </row>
    <row r="18" ht="30.0" customHeight="1">
      <c r="A18" s="158"/>
      <c r="B18" s="180"/>
      <c r="C18" s="158"/>
      <c r="D18" s="158"/>
      <c r="E18" s="158"/>
    </row>
    <row r="19" ht="18.0" customHeight="1">
      <c r="A19" s="182"/>
      <c r="B19" s="184" t="str">
        <f>'Budget estimator'!$B$11</f>
        <v>Printed materials</v>
      </c>
      <c r="C19" s="185" t="s">
        <v>69</v>
      </c>
      <c r="D19" s="185" t="s">
        <v>63</v>
      </c>
      <c r="E19" s="182"/>
    </row>
    <row r="20" ht="18.0" customHeight="1">
      <c r="A20" s="182"/>
      <c r="B20" s="182" t="s">
        <v>99</v>
      </c>
      <c r="C20" s="186">
        <v>100.0</v>
      </c>
      <c r="D20" s="186">
        <v>0.0</v>
      </c>
      <c r="E20" s="182"/>
    </row>
    <row r="21" ht="18.0" customHeight="1">
      <c r="A21" s="182"/>
      <c r="B21" s="182" t="s">
        <v>100</v>
      </c>
      <c r="C21" s="186">
        <v>625.0</v>
      </c>
      <c r="D21" s="186">
        <v>0.0</v>
      </c>
      <c r="E21" s="182"/>
    </row>
    <row r="22" ht="18.0" customHeight="1">
      <c r="A22" s="182"/>
      <c r="B22" s="182" t="s">
        <v>101</v>
      </c>
      <c r="C22" s="186">
        <v>100.0</v>
      </c>
      <c r="D22" s="186">
        <v>0.0</v>
      </c>
      <c r="E22" s="182"/>
    </row>
    <row r="23" ht="18.0" customHeight="1">
      <c r="A23" s="182"/>
      <c r="B23" s="190"/>
      <c r="C23" s="192"/>
      <c r="D23" s="192"/>
      <c r="E23" s="182"/>
    </row>
    <row r="24" ht="18.0" customHeight="1">
      <c r="A24" s="158"/>
      <c r="B24" s="194" t="s">
        <v>79</v>
      </c>
      <c r="C24" s="194" t="s">
        <v>81</v>
      </c>
      <c r="D24" s="194" t="s">
        <v>82</v>
      </c>
      <c r="E24" s="158"/>
    </row>
    <row r="25" ht="18.0" customHeight="1">
      <c r="A25" s="196"/>
      <c r="B25" s="198">
        <f>'Budget estimator'!$C$11</f>
        <v>750</v>
      </c>
      <c r="C25" s="198">
        <f t="shared" ref="C25:D25" si="3">sum(C20:C23)</f>
        <v>825</v>
      </c>
      <c r="D25" s="201">
        <f t="shared" si="3"/>
        <v>0</v>
      </c>
      <c r="E25" s="196"/>
    </row>
    <row r="26" ht="30.0" customHeight="1">
      <c r="A26" s="158"/>
      <c r="B26" s="158"/>
      <c r="C26" s="158"/>
      <c r="D26" s="158"/>
      <c r="E26" s="158"/>
    </row>
    <row r="27" ht="18.0" customHeight="1">
      <c r="A27" s="182"/>
      <c r="B27" s="184" t="str">
        <f>'Budget estimator'!$B$12</f>
        <v>Gifts/favors</v>
      </c>
      <c r="C27" s="185" t="s">
        <v>69</v>
      </c>
      <c r="D27" s="185" t="s">
        <v>63</v>
      </c>
      <c r="E27" s="182"/>
    </row>
    <row r="28" ht="18.0" customHeight="1">
      <c r="A28" s="182"/>
      <c r="B28" s="182" t="s">
        <v>104</v>
      </c>
      <c r="C28" s="186">
        <v>250.0</v>
      </c>
      <c r="D28" s="186">
        <v>0.0</v>
      </c>
      <c r="E28" s="182"/>
    </row>
    <row r="29" ht="18.0" customHeight="1">
      <c r="A29" s="182"/>
      <c r="B29" s="182" t="s">
        <v>105</v>
      </c>
      <c r="C29" s="186">
        <v>375.0</v>
      </c>
      <c r="D29" s="186">
        <v>0.0</v>
      </c>
      <c r="E29" s="182"/>
    </row>
    <row r="30" ht="18.0" customHeight="1">
      <c r="A30" s="182"/>
      <c r="B30" s="182" t="s">
        <v>106</v>
      </c>
      <c r="C30" s="186">
        <v>125.0</v>
      </c>
      <c r="D30" s="186">
        <v>0.0</v>
      </c>
      <c r="E30" s="182"/>
    </row>
    <row r="31" ht="18.0" customHeight="1">
      <c r="A31" s="182"/>
      <c r="B31" s="190"/>
      <c r="C31" s="192"/>
      <c r="D31" s="192"/>
      <c r="E31" s="182"/>
    </row>
    <row r="32" ht="18.0" customHeight="1">
      <c r="A32" s="158"/>
      <c r="B32" s="194" t="s">
        <v>79</v>
      </c>
      <c r="C32" s="194" t="s">
        <v>81</v>
      </c>
      <c r="D32" s="194" t="s">
        <v>82</v>
      </c>
      <c r="E32" s="158"/>
    </row>
    <row r="33" ht="18.0" customHeight="1">
      <c r="A33" s="196"/>
      <c r="B33" s="198">
        <f>'Budget estimator'!$C$12</f>
        <v>750</v>
      </c>
      <c r="C33" s="198">
        <f t="shared" ref="C33:D33" si="4">sum(C28:C31)</f>
        <v>750</v>
      </c>
      <c r="D33" s="201">
        <f t="shared" si="4"/>
        <v>0</v>
      </c>
      <c r="E33" s="196"/>
    </row>
    <row r="34" ht="30.0" customHeight="1">
      <c r="A34" s="158"/>
      <c r="B34" s="158"/>
      <c r="C34" s="158"/>
      <c r="D34" s="158"/>
      <c r="E34" s="158"/>
    </row>
    <row r="35" ht="18.0" customHeight="1">
      <c r="A35" s="182"/>
      <c r="B35" s="184" t="str">
        <f>'Budget estimator'!$B$13</f>
        <v>Venue</v>
      </c>
      <c r="C35" s="185" t="s">
        <v>69</v>
      </c>
      <c r="D35" s="185" t="s">
        <v>63</v>
      </c>
      <c r="E35" s="182"/>
    </row>
    <row r="36" ht="18.0" customHeight="1">
      <c r="A36" s="182"/>
      <c r="B36" s="182" t="s">
        <v>72</v>
      </c>
      <c r="C36" s="186">
        <v>2000.0</v>
      </c>
      <c r="D36" s="186">
        <v>0.0</v>
      </c>
      <c r="E36" s="182"/>
    </row>
    <row r="37" ht="18.0" customHeight="1">
      <c r="A37" s="182"/>
      <c r="B37" s="182" t="s">
        <v>109</v>
      </c>
      <c r="C37" s="186">
        <v>250.0</v>
      </c>
      <c r="D37" s="186">
        <v>0.0</v>
      </c>
      <c r="E37" s="182"/>
    </row>
    <row r="38" ht="18.0" customHeight="1">
      <c r="A38" s="182"/>
      <c r="B38" s="190"/>
      <c r="C38" s="192"/>
      <c r="D38" s="192"/>
      <c r="E38" s="182"/>
    </row>
    <row r="39" ht="18.0" customHeight="1">
      <c r="A39" s="158"/>
      <c r="B39" s="194" t="s">
        <v>79</v>
      </c>
      <c r="C39" s="194" t="s">
        <v>81</v>
      </c>
      <c r="D39" s="194" t="s">
        <v>82</v>
      </c>
      <c r="E39" s="158"/>
    </row>
    <row r="40" ht="18.0" customHeight="1">
      <c r="A40" s="196"/>
      <c r="B40" s="198">
        <f>'Budget estimator'!$C$13</f>
        <v>2250</v>
      </c>
      <c r="C40" s="198">
        <f t="shared" ref="C40:D40" si="5">sum(C36:C38)</f>
        <v>2250</v>
      </c>
      <c r="D40" s="201">
        <f t="shared" si="5"/>
        <v>0</v>
      </c>
      <c r="E40" s="196"/>
    </row>
    <row r="41" ht="30.0" customHeight="1">
      <c r="A41" s="158"/>
      <c r="B41" s="158"/>
      <c r="C41" s="158"/>
      <c r="D41" s="158"/>
      <c r="E41" s="158"/>
    </row>
    <row r="42" ht="18.0" customHeight="1">
      <c r="A42" s="182"/>
      <c r="B42" s="184" t="str">
        <f>'Budget estimator'!$B$14</f>
        <v>Attire</v>
      </c>
      <c r="C42" s="185" t="s">
        <v>69</v>
      </c>
      <c r="D42" s="185" t="s">
        <v>63</v>
      </c>
      <c r="E42" s="182"/>
    </row>
    <row r="43" ht="18.0" customHeight="1">
      <c r="A43" s="182"/>
      <c r="B43" s="182" t="s">
        <v>113</v>
      </c>
      <c r="C43" s="186">
        <v>2000.0</v>
      </c>
      <c r="D43" s="214">
        <v>0.0</v>
      </c>
      <c r="E43" s="182"/>
    </row>
    <row r="44" ht="18.0" customHeight="1">
      <c r="A44" s="182"/>
      <c r="B44" s="182" t="s">
        <v>115</v>
      </c>
      <c r="C44" s="186">
        <v>250.0</v>
      </c>
      <c r="D44" s="214">
        <v>0.0</v>
      </c>
      <c r="E44" s="182"/>
    </row>
    <row r="45" ht="18.0" customHeight="1">
      <c r="A45" s="182"/>
      <c r="B45" s="190"/>
      <c r="C45" s="192"/>
      <c r="D45" s="192"/>
      <c r="E45" s="182"/>
    </row>
    <row r="46" ht="18.0" customHeight="1">
      <c r="A46" s="158"/>
      <c r="B46" s="194" t="s">
        <v>79</v>
      </c>
      <c r="C46" s="194" t="s">
        <v>81</v>
      </c>
      <c r="D46" s="194" t="s">
        <v>82</v>
      </c>
      <c r="E46" s="158"/>
    </row>
    <row r="47" ht="18.0" customHeight="1">
      <c r="A47" s="196"/>
      <c r="B47" s="198">
        <f>'Budget estimator'!$C$14</f>
        <v>2250</v>
      </c>
      <c r="C47" s="198">
        <f t="shared" ref="C47:D47" si="6">sum(C43:C45)</f>
        <v>2250</v>
      </c>
      <c r="D47" s="201">
        <f t="shared" si="6"/>
        <v>0</v>
      </c>
      <c r="E47" s="196"/>
    </row>
    <row r="48" ht="30.0" customHeight="1">
      <c r="A48" s="158"/>
      <c r="B48" s="158"/>
      <c r="C48" s="158"/>
      <c r="D48" s="158"/>
      <c r="E48" s="158"/>
    </row>
    <row r="49" ht="18.0" customHeight="1">
      <c r="A49" s="182"/>
      <c r="B49" s="184" t="str">
        <f>'Budget estimator'!$B$15</f>
        <v>Rings</v>
      </c>
      <c r="C49" s="185" t="s">
        <v>69</v>
      </c>
      <c r="D49" s="185" t="s">
        <v>63</v>
      </c>
      <c r="E49" s="182"/>
    </row>
    <row r="50" ht="18.0" customHeight="1">
      <c r="A50" s="182"/>
      <c r="B50" s="182" t="s">
        <v>126</v>
      </c>
      <c r="C50" s="186">
        <v>500.0</v>
      </c>
      <c r="D50" s="214">
        <v>0.0</v>
      </c>
      <c r="E50" s="182"/>
    </row>
    <row r="51" ht="18.0" customHeight="1">
      <c r="A51" s="182"/>
      <c r="B51" s="190"/>
      <c r="C51" s="192"/>
      <c r="D51" s="192"/>
      <c r="E51" s="182"/>
    </row>
    <row r="52" ht="18.0" customHeight="1">
      <c r="A52" s="158"/>
      <c r="B52" s="194" t="s">
        <v>79</v>
      </c>
      <c r="C52" s="194" t="s">
        <v>81</v>
      </c>
      <c r="D52" s="194" t="s">
        <v>82</v>
      </c>
      <c r="E52" s="158"/>
    </row>
    <row r="53" ht="18.0" customHeight="1">
      <c r="A53" s="196"/>
      <c r="B53" s="198">
        <f>'Budget estimator'!$C$15</f>
        <v>500</v>
      </c>
      <c r="C53" s="198">
        <f t="shared" ref="C53:D53" si="7">sum(C50:C51)</f>
        <v>500</v>
      </c>
      <c r="D53" s="201">
        <f t="shared" si="7"/>
        <v>0</v>
      </c>
      <c r="E53" s="196"/>
    </row>
    <row r="54" ht="30.0" customHeight="1">
      <c r="A54" s="158"/>
      <c r="B54" s="158"/>
      <c r="C54" s="158"/>
      <c r="D54" s="158"/>
      <c r="E54" s="158"/>
    </row>
    <row r="55" ht="18.0" customHeight="1">
      <c r="A55" s="182"/>
      <c r="B55" s="184" t="str">
        <f>'Budget estimator'!$B$16</f>
        <v>Hair &amp; makeup</v>
      </c>
      <c r="C55" s="185" t="s">
        <v>69</v>
      </c>
      <c r="D55" s="185" t="s">
        <v>63</v>
      </c>
      <c r="E55" s="182"/>
    </row>
    <row r="56" ht="18.0" customHeight="1">
      <c r="A56" s="182"/>
      <c r="B56" s="182" t="s">
        <v>131</v>
      </c>
      <c r="C56" s="186">
        <v>250.0</v>
      </c>
      <c r="D56" s="214">
        <v>0.0</v>
      </c>
      <c r="E56" s="182"/>
    </row>
    <row r="57" ht="18.0" customHeight="1">
      <c r="A57" s="182"/>
      <c r="B57" s="190"/>
      <c r="C57" s="192"/>
      <c r="D57" s="192"/>
      <c r="E57" s="182"/>
    </row>
    <row r="58" ht="18.0" customHeight="1">
      <c r="A58" s="158"/>
      <c r="B58" s="194" t="s">
        <v>79</v>
      </c>
      <c r="C58" s="194" t="s">
        <v>81</v>
      </c>
      <c r="D58" s="194" t="s">
        <v>82</v>
      </c>
      <c r="E58" s="158"/>
    </row>
    <row r="59" ht="18.0" customHeight="1">
      <c r="A59" s="196"/>
      <c r="B59" s="198">
        <f>'Budget estimator'!$C$16</f>
        <v>250</v>
      </c>
      <c r="C59" s="198">
        <f>sum(C56:C57)</f>
        <v>250</v>
      </c>
      <c r="D59" s="201">
        <f>SUM(D56:D57)</f>
        <v>0</v>
      </c>
      <c r="E59" s="196"/>
    </row>
    <row r="60" ht="30.0" customHeight="1">
      <c r="A60" s="158"/>
      <c r="B60" s="158"/>
      <c r="C60" s="158"/>
      <c r="D60" s="158"/>
      <c r="E60" s="158"/>
    </row>
    <row r="61" ht="18.0" customHeight="1">
      <c r="A61" s="182"/>
      <c r="B61" s="184" t="str">
        <f>'Budget estimator'!$B$17</f>
        <v>Flowers</v>
      </c>
      <c r="C61" s="185" t="s">
        <v>69</v>
      </c>
      <c r="D61" s="185" t="s">
        <v>63</v>
      </c>
      <c r="E61" s="182"/>
    </row>
    <row r="62" ht="18.0" customHeight="1">
      <c r="A62" s="182"/>
      <c r="B62" s="182" t="s">
        <v>133</v>
      </c>
      <c r="C62" s="186">
        <v>1000.0</v>
      </c>
      <c r="D62" s="214">
        <v>0.0</v>
      </c>
      <c r="E62" s="182"/>
    </row>
    <row r="63" ht="18.0" customHeight="1">
      <c r="A63" s="182"/>
      <c r="B63" s="182" t="s">
        <v>135</v>
      </c>
      <c r="C63" s="186">
        <v>1000.0</v>
      </c>
      <c r="D63" s="214">
        <v>0.0</v>
      </c>
      <c r="E63" s="182"/>
    </row>
    <row r="64" ht="18.0" customHeight="1">
      <c r="A64" s="182"/>
      <c r="B64" s="190"/>
      <c r="C64" s="192"/>
      <c r="D64" s="192"/>
      <c r="E64" s="182"/>
    </row>
    <row r="65" ht="18.0" customHeight="1">
      <c r="A65" s="158"/>
      <c r="B65" s="194" t="s">
        <v>79</v>
      </c>
      <c r="C65" s="194" t="s">
        <v>81</v>
      </c>
      <c r="D65" s="194" t="s">
        <v>82</v>
      </c>
      <c r="E65" s="158"/>
    </row>
    <row r="66" ht="18.0" customHeight="1">
      <c r="A66" s="196"/>
      <c r="B66" s="198">
        <f>'Budget estimator'!$C$17</f>
        <v>2000</v>
      </c>
      <c r="C66" s="198">
        <f>sum(C62:C64)</f>
        <v>2000</v>
      </c>
      <c r="D66" s="201">
        <f>SUM(D62:D64)</f>
        <v>0</v>
      </c>
      <c r="E66" s="196"/>
    </row>
    <row r="67" ht="30.0" customHeight="1">
      <c r="A67" s="158"/>
      <c r="B67" s="229"/>
      <c r="C67" s="158"/>
      <c r="D67" s="158"/>
      <c r="E67" s="158"/>
    </row>
    <row r="68" ht="18.0" customHeight="1">
      <c r="A68" s="182"/>
      <c r="B68" s="184" t="str">
        <f>'Budget estimator'!$B$18</f>
        <v>Cake</v>
      </c>
      <c r="C68" s="185" t="s">
        <v>69</v>
      </c>
      <c r="D68" s="185" t="s">
        <v>63</v>
      </c>
      <c r="E68" s="182"/>
    </row>
    <row r="69" ht="18.0" customHeight="1">
      <c r="A69" s="182"/>
      <c r="B69" s="182" t="s">
        <v>137</v>
      </c>
      <c r="C69" s="186">
        <v>0.0</v>
      </c>
      <c r="D69" s="186">
        <v>0.0</v>
      </c>
      <c r="E69" s="182"/>
    </row>
    <row r="70" ht="18.0" customHeight="1">
      <c r="A70" s="182"/>
      <c r="B70" s="190"/>
      <c r="C70" s="192"/>
      <c r="D70" s="192"/>
      <c r="E70" s="182"/>
    </row>
    <row r="71" ht="18.0" customHeight="1">
      <c r="A71" s="158"/>
      <c r="B71" s="194" t="s">
        <v>79</v>
      </c>
      <c r="C71" s="194" t="s">
        <v>81</v>
      </c>
      <c r="D71" s="194" t="s">
        <v>82</v>
      </c>
      <c r="E71" s="158"/>
    </row>
    <row r="72" ht="18.0" customHeight="1">
      <c r="A72" s="196"/>
      <c r="B72" s="198">
        <f>'Budget estimator'!$C$18</f>
        <v>500</v>
      </c>
      <c r="C72" s="198">
        <f t="shared" ref="C72:D72" si="8">sum(C69:C70)</f>
        <v>0</v>
      </c>
      <c r="D72" s="201">
        <f t="shared" si="8"/>
        <v>0</v>
      </c>
      <c r="E72" s="196"/>
    </row>
    <row r="73" ht="30.0" customHeight="1">
      <c r="A73" s="158"/>
      <c r="B73" s="158"/>
      <c r="C73" s="158"/>
      <c r="D73" s="158"/>
      <c r="E73" s="158"/>
    </row>
    <row r="74" ht="18.0" customHeight="1">
      <c r="A74" s="182"/>
      <c r="B74" s="184" t="str">
        <f>'Budget estimator'!$B$19</f>
        <v>Caterer &amp; drinks</v>
      </c>
      <c r="C74" s="185" t="s">
        <v>69</v>
      </c>
      <c r="D74" s="185" t="s">
        <v>63</v>
      </c>
      <c r="E74" s="182"/>
    </row>
    <row r="75" ht="18.0" customHeight="1">
      <c r="A75" s="182"/>
      <c r="B75" s="182" t="s">
        <v>138</v>
      </c>
      <c r="C75" s="186">
        <v>7000.0</v>
      </c>
      <c r="D75" s="214">
        <v>0.0</v>
      </c>
      <c r="E75" s="182"/>
    </row>
    <row r="76" ht="18.0" customHeight="1">
      <c r="A76" s="182"/>
      <c r="B76" s="182" t="s">
        <v>139</v>
      </c>
      <c r="C76" s="186">
        <v>1500.0</v>
      </c>
      <c r="D76" s="214">
        <v>0.0</v>
      </c>
      <c r="E76" s="182"/>
    </row>
    <row r="77" ht="18.0" customHeight="1">
      <c r="A77" s="182"/>
      <c r="B77" s="190"/>
      <c r="C77" s="192"/>
      <c r="D77" s="192"/>
      <c r="E77" s="182"/>
    </row>
    <row r="78" ht="18.0" customHeight="1">
      <c r="A78" s="158"/>
      <c r="B78" s="194" t="s">
        <v>79</v>
      </c>
      <c r="C78" s="194" t="s">
        <v>81</v>
      </c>
      <c r="D78" s="194" t="s">
        <v>82</v>
      </c>
      <c r="E78" s="158"/>
    </row>
    <row r="79" ht="18.0" customHeight="1">
      <c r="A79" s="196"/>
      <c r="B79" s="198">
        <f>'Budget estimator'!$C$19</f>
        <v>8500</v>
      </c>
      <c r="C79" s="198">
        <f t="shared" ref="C79:D79" si="9">sum(C75:C77)</f>
        <v>8500</v>
      </c>
      <c r="D79" s="201">
        <f t="shared" si="9"/>
        <v>0</v>
      </c>
      <c r="E79" s="196"/>
    </row>
    <row r="80" ht="30.0" customHeight="1">
      <c r="A80" s="158"/>
      <c r="B80" s="158"/>
      <c r="C80" s="158"/>
      <c r="D80" s="158"/>
      <c r="E80" s="158"/>
    </row>
    <row r="81" ht="18.0" customHeight="1">
      <c r="A81" s="182"/>
      <c r="B81" s="184" t="str">
        <f>'Budget estimator'!$B$20</f>
        <v>Photography</v>
      </c>
      <c r="C81" s="185" t="s">
        <v>69</v>
      </c>
      <c r="D81" s="185" t="s">
        <v>63</v>
      </c>
      <c r="E81" s="182"/>
    </row>
    <row r="82" ht="18.0" customHeight="1">
      <c r="A82" s="182"/>
      <c r="B82" s="182" t="s">
        <v>140</v>
      </c>
      <c r="C82" s="186">
        <v>1500.0</v>
      </c>
      <c r="D82" s="214">
        <v>0.0</v>
      </c>
      <c r="E82" s="182"/>
    </row>
    <row r="83" ht="18.0" customHeight="1">
      <c r="A83" s="182"/>
      <c r="B83" s="182" t="s">
        <v>141</v>
      </c>
      <c r="C83" s="186">
        <v>1250.0</v>
      </c>
      <c r="D83" s="214">
        <v>0.0</v>
      </c>
      <c r="E83" s="182"/>
    </row>
    <row r="84" ht="18.0" customHeight="1">
      <c r="A84" s="182"/>
      <c r="B84" s="182" t="s">
        <v>142</v>
      </c>
      <c r="C84" s="186">
        <v>250.0</v>
      </c>
      <c r="D84" s="214">
        <v>0.0</v>
      </c>
      <c r="E84" s="182"/>
    </row>
    <row r="85" ht="18.0" customHeight="1">
      <c r="A85" s="182"/>
      <c r="B85" s="190"/>
      <c r="C85" s="192"/>
      <c r="D85" s="192"/>
      <c r="E85" s="182"/>
    </row>
    <row r="86" ht="18.0" customHeight="1">
      <c r="A86" s="158"/>
      <c r="B86" s="194" t="s">
        <v>79</v>
      </c>
      <c r="C86" s="194" t="s">
        <v>81</v>
      </c>
      <c r="D86" s="194" t="s">
        <v>82</v>
      </c>
      <c r="E86" s="158"/>
    </row>
    <row r="87" ht="18.0" customHeight="1">
      <c r="A87" s="196"/>
      <c r="B87" s="198">
        <f>'Budget estimator'!$C$20</f>
        <v>3000</v>
      </c>
      <c r="C87" s="198">
        <f t="shared" ref="C87:D87" si="10">sum(C82:C85)</f>
        <v>3000</v>
      </c>
      <c r="D87" s="201">
        <f t="shared" si="10"/>
        <v>0</v>
      </c>
      <c r="E87" s="196"/>
    </row>
    <row r="88" ht="30.0" customHeight="1">
      <c r="A88" s="158"/>
      <c r="B88" s="158"/>
      <c r="C88" s="240"/>
      <c r="D88" s="240"/>
      <c r="E88" s="158"/>
    </row>
    <row r="89" ht="18.0" customHeight="1">
      <c r="A89" s="182"/>
      <c r="B89" s="184" t="str">
        <f>'Budget estimator'!$B$21</f>
        <v>Entertainment</v>
      </c>
      <c r="C89" s="185" t="s">
        <v>69</v>
      </c>
      <c r="D89" s="185" t="s">
        <v>63</v>
      </c>
      <c r="E89" s="182"/>
    </row>
    <row r="90" ht="18.0" customHeight="1">
      <c r="A90" s="182"/>
      <c r="B90" s="182" t="s">
        <v>143</v>
      </c>
      <c r="C90" s="186">
        <v>250.0</v>
      </c>
      <c r="D90" s="214">
        <v>0.0</v>
      </c>
      <c r="E90" s="182"/>
    </row>
    <row r="91" ht="18.0" customHeight="1">
      <c r="A91" s="182"/>
      <c r="B91" s="182" t="s">
        <v>71</v>
      </c>
      <c r="C91" s="186">
        <v>1500.0</v>
      </c>
      <c r="D91" s="214">
        <v>0.0</v>
      </c>
      <c r="E91" s="182"/>
    </row>
    <row r="92" ht="18.0" customHeight="1">
      <c r="A92" s="182"/>
      <c r="B92" s="190"/>
      <c r="C92" s="192"/>
      <c r="D92" s="192"/>
      <c r="E92" s="182"/>
    </row>
    <row r="93" ht="18.0" customHeight="1">
      <c r="A93" s="158"/>
      <c r="B93" s="194" t="s">
        <v>79</v>
      </c>
      <c r="C93" s="194" t="s">
        <v>81</v>
      </c>
      <c r="D93" s="194" t="s">
        <v>82</v>
      </c>
      <c r="E93" s="158"/>
    </row>
    <row r="94" ht="18.0" customHeight="1">
      <c r="A94" s="196"/>
      <c r="B94" s="198">
        <f>'Budget estimator'!$C$21</f>
        <v>1750</v>
      </c>
      <c r="C94" s="198">
        <f t="shared" ref="C94:D94" si="11">sum(C90:C92)</f>
        <v>1750</v>
      </c>
      <c r="D94" s="201">
        <f t="shared" si="11"/>
        <v>0</v>
      </c>
      <c r="E94" s="196"/>
    </row>
    <row r="95" ht="30.0" customHeight="1">
      <c r="A95" s="158"/>
      <c r="B95" s="158"/>
      <c r="C95" s="158"/>
      <c r="D95" s="158"/>
      <c r="E95" s="158"/>
    </row>
    <row r="96" ht="18.0" customHeight="1">
      <c r="A96" s="182"/>
      <c r="B96" s="184" t="str">
        <f>'Budget estimator'!$B$22</f>
        <v>Misc</v>
      </c>
      <c r="C96" s="185" t="s">
        <v>69</v>
      </c>
      <c r="D96" s="185" t="s">
        <v>63</v>
      </c>
      <c r="E96" s="182"/>
    </row>
    <row r="97" ht="18.0" customHeight="1">
      <c r="A97" s="182"/>
      <c r="B97" s="246" t="s">
        <v>146</v>
      </c>
      <c r="C97" s="188">
        <v>500.0</v>
      </c>
      <c r="D97" s="214">
        <v>0.0</v>
      </c>
      <c r="E97" s="182"/>
    </row>
    <row r="98" ht="18.0" customHeight="1">
      <c r="A98" s="182"/>
      <c r="B98" s="182" t="s">
        <v>147</v>
      </c>
      <c r="C98" s="188">
        <v>750.0</v>
      </c>
      <c r="D98" s="214">
        <v>0.0</v>
      </c>
      <c r="E98" s="182"/>
    </row>
    <row r="99" ht="18.0" customHeight="1">
      <c r="A99" s="182"/>
      <c r="B99" s="190"/>
      <c r="C99" s="192"/>
      <c r="D99" s="192"/>
      <c r="E99" s="182"/>
    </row>
    <row r="100" ht="18.0" customHeight="1">
      <c r="A100" s="158"/>
      <c r="B100" s="194" t="s">
        <v>79</v>
      </c>
      <c r="C100" s="194" t="s">
        <v>81</v>
      </c>
      <c r="D100" s="194" t="s">
        <v>82</v>
      </c>
      <c r="E100" s="158"/>
    </row>
    <row r="101" ht="18.0" customHeight="1">
      <c r="A101" s="196"/>
      <c r="B101" s="198">
        <f>'Budget estimator'!$C$22</f>
        <v>1250</v>
      </c>
      <c r="C101" s="198">
        <f t="shared" ref="C101:D101" si="12">sum(C97:C99)</f>
        <v>1250</v>
      </c>
      <c r="D101" s="201">
        <f t="shared" si="12"/>
        <v>0</v>
      </c>
      <c r="E101" s="196"/>
    </row>
    <row r="102" ht="30.0" customHeight="1">
      <c r="A102" s="158"/>
      <c r="B102" s="158"/>
      <c r="C102" s="158"/>
      <c r="D102" s="158"/>
      <c r="E102" s="158"/>
    </row>
  </sheetData>
  <mergeCells count="2">
    <mergeCell ref="B2:C2"/>
    <mergeCell ref="B3:D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C27B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5.29"/>
    <col customWidth="1" min="3" max="3" width="14.29"/>
    <col customWidth="1" min="4" max="4" width="18.43"/>
    <col customWidth="1" min="5" max="6" width="16.14"/>
    <col customWidth="1" min="7" max="7" width="13.71"/>
    <col customWidth="1" min="8" max="8" width="11.14"/>
    <col customWidth="1" min="9" max="11" width="10.43"/>
    <col customWidth="1" min="12" max="13" width="9.86"/>
    <col customWidth="1" min="14" max="14" width="18.43"/>
    <col customWidth="1" min="15" max="15" width="9.71"/>
    <col customWidth="1" min="16" max="17" width="16.29"/>
    <col customWidth="1" min="18" max="18" width="20.29"/>
    <col customWidth="1" min="19" max="19" width="5.86"/>
  </cols>
  <sheetData>
    <row r="1" ht="6.0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</row>
    <row r="2" ht="66.0" customHeight="1">
      <c r="A2" s="4"/>
      <c r="B2" s="191" t="s">
        <v>74</v>
      </c>
      <c r="D2" s="4"/>
      <c r="E2" s="4"/>
      <c r="F2" s="4"/>
      <c r="G2" s="4"/>
      <c r="H2" s="4"/>
      <c r="I2" s="4"/>
      <c r="J2" s="4"/>
      <c r="K2" s="4"/>
      <c r="L2" s="193" t="s">
        <v>77</v>
      </c>
      <c r="S2" s="4"/>
    </row>
    <row r="3" ht="12.0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22.5" customHeight="1">
      <c r="A4" s="195"/>
      <c r="B4" s="197" t="s">
        <v>84</v>
      </c>
      <c r="F4" s="197"/>
      <c r="G4" s="199" t="s">
        <v>86</v>
      </c>
      <c r="I4" s="199" t="s">
        <v>89</v>
      </c>
      <c r="L4" s="202" t="s">
        <v>90</v>
      </c>
      <c r="N4" s="202" t="s">
        <v>92</v>
      </c>
      <c r="Q4" s="202"/>
      <c r="R4" s="195"/>
      <c r="S4" s="195"/>
    </row>
    <row r="5" ht="24.0" customHeight="1">
      <c r="A5" s="13"/>
      <c r="B5" s="203" t="s">
        <v>96</v>
      </c>
      <c r="C5" s="205" t="s">
        <v>98</v>
      </c>
      <c r="D5" s="205" t="s">
        <v>102</v>
      </c>
      <c r="E5" s="205" t="s">
        <v>12</v>
      </c>
      <c r="F5" s="207" t="s">
        <v>103</v>
      </c>
      <c r="G5" s="209" t="s">
        <v>107</v>
      </c>
      <c r="H5" s="211" t="s">
        <v>108</v>
      </c>
      <c r="I5" s="213" t="s">
        <v>112</v>
      </c>
      <c r="J5" s="215" t="s">
        <v>114</v>
      </c>
      <c r="K5" s="211" t="s">
        <v>116</v>
      </c>
      <c r="L5" s="217" t="s">
        <v>117</v>
      </c>
      <c r="M5" s="211" t="s">
        <v>118</v>
      </c>
      <c r="N5" s="217" t="s">
        <v>120</v>
      </c>
      <c r="O5" s="211" t="s">
        <v>121</v>
      </c>
      <c r="P5" s="211" t="s">
        <v>122</v>
      </c>
      <c r="Q5" s="215" t="s">
        <v>123</v>
      </c>
      <c r="R5" s="218" t="s">
        <v>124</v>
      </c>
      <c r="S5" s="13"/>
    </row>
    <row r="6" ht="21.0" customHeight="1">
      <c r="A6" s="13"/>
      <c r="B6" s="219" t="s">
        <v>127</v>
      </c>
      <c r="C6" s="219" t="s">
        <v>128</v>
      </c>
      <c r="D6" s="220" t="s">
        <v>129</v>
      </c>
      <c r="E6" s="221" t="s">
        <v>21</v>
      </c>
      <c r="F6" s="221"/>
      <c r="G6" s="222" t="s">
        <v>130</v>
      </c>
      <c r="H6" s="223" t="s">
        <v>130</v>
      </c>
      <c r="I6" s="224" t="s">
        <v>132</v>
      </c>
      <c r="J6" s="225">
        <v>2.0</v>
      </c>
      <c r="K6" s="225"/>
      <c r="L6" s="226">
        <v>1.0</v>
      </c>
      <c r="M6" s="223"/>
      <c r="N6" s="225" t="s">
        <v>134</v>
      </c>
      <c r="O6" s="224">
        <v>1.0</v>
      </c>
      <c r="P6" s="225"/>
      <c r="Q6" s="227"/>
      <c r="R6" s="228" t="s">
        <v>136</v>
      </c>
      <c r="S6" s="13"/>
    </row>
    <row r="7" ht="21.0" customHeight="1">
      <c r="A7" s="13"/>
      <c r="B7" s="230" t="s">
        <v>127</v>
      </c>
      <c r="C7" s="230" t="s">
        <v>128</v>
      </c>
      <c r="D7" s="231"/>
      <c r="E7" s="231"/>
      <c r="F7" s="231"/>
      <c r="G7" s="232"/>
      <c r="H7" s="233"/>
      <c r="I7" s="234"/>
      <c r="J7" s="234"/>
      <c r="K7" s="236"/>
      <c r="L7" s="232"/>
      <c r="M7" s="233"/>
      <c r="N7" s="236"/>
      <c r="O7" s="234"/>
      <c r="P7" s="236"/>
      <c r="Q7" s="233"/>
      <c r="R7" s="239"/>
      <c r="S7" s="13"/>
    </row>
    <row r="8" ht="21.0" customHeight="1">
      <c r="A8" s="13"/>
      <c r="B8" s="241"/>
      <c r="C8" s="241"/>
      <c r="D8" s="231"/>
      <c r="E8" s="231"/>
      <c r="F8" s="231"/>
      <c r="G8" s="232"/>
      <c r="H8" s="233"/>
      <c r="I8" s="234"/>
      <c r="J8" s="234"/>
      <c r="K8" s="236"/>
      <c r="L8" s="232"/>
      <c r="M8" s="233"/>
      <c r="N8" s="236"/>
      <c r="O8" s="236"/>
      <c r="P8" s="236"/>
      <c r="Q8" s="233"/>
      <c r="R8" s="239"/>
      <c r="S8" s="13"/>
    </row>
    <row r="9" ht="21.0" customHeight="1">
      <c r="A9" s="13"/>
      <c r="B9" s="241"/>
      <c r="C9" s="241"/>
      <c r="D9" s="231"/>
      <c r="E9" s="231"/>
      <c r="F9" s="231"/>
      <c r="G9" s="232"/>
      <c r="H9" s="233"/>
      <c r="I9" s="234"/>
      <c r="J9" s="234"/>
      <c r="K9" s="236"/>
      <c r="L9" s="232"/>
      <c r="M9" s="233"/>
      <c r="N9" s="236"/>
      <c r="O9" s="236"/>
      <c r="P9" s="236"/>
      <c r="Q9" s="233"/>
      <c r="R9" s="239"/>
      <c r="S9" s="13"/>
    </row>
    <row r="10" ht="21.0" customHeight="1">
      <c r="A10" s="13"/>
      <c r="B10" s="241"/>
      <c r="C10" s="241"/>
      <c r="D10" s="231"/>
      <c r="E10" s="231"/>
      <c r="F10" s="231"/>
      <c r="G10" s="232"/>
      <c r="H10" s="233"/>
      <c r="I10" s="234"/>
      <c r="J10" s="234"/>
      <c r="K10" s="236"/>
      <c r="L10" s="232"/>
      <c r="M10" s="233"/>
      <c r="N10" s="236"/>
      <c r="O10" s="236"/>
      <c r="P10" s="236"/>
      <c r="Q10" s="233"/>
      <c r="R10" s="239"/>
      <c r="S10" s="13"/>
    </row>
    <row r="11" ht="21.0" customHeight="1">
      <c r="A11" s="13"/>
      <c r="B11" s="241"/>
      <c r="C11" s="241"/>
      <c r="D11" s="231"/>
      <c r="E11" s="231"/>
      <c r="F11" s="231"/>
      <c r="G11" s="232"/>
      <c r="H11" s="233"/>
      <c r="I11" s="234"/>
      <c r="J11" s="234"/>
      <c r="K11" s="236"/>
      <c r="L11" s="232"/>
      <c r="M11" s="233"/>
      <c r="N11" s="236"/>
      <c r="O11" s="236"/>
      <c r="P11" s="236"/>
      <c r="Q11" s="233"/>
      <c r="R11" s="239"/>
      <c r="S11" s="13"/>
    </row>
    <row r="12" ht="21.0" customHeight="1">
      <c r="A12" s="13"/>
      <c r="B12" s="241"/>
      <c r="C12" s="241"/>
      <c r="D12" s="231"/>
      <c r="E12" s="231"/>
      <c r="F12" s="231"/>
      <c r="G12" s="232"/>
      <c r="H12" s="233"/>
      <c r="I12" s="234"/>
      <c r="J12" s="234"/>
      <c r="K12" s="236"/>
      <c r="L12" s="232"/>
      <c r="M12" s="233"/>
      <c r="N12" s="236"/>
      <c r="O12" s="236"/>
      <c r="P12" s="236"/>
      <c r="Q12" s="233"/>
      <c r="R12" s="239"/>
      <c r="S12" s="13"/>
    </row>
    <row r="13" ht="21.0" customHeight="1">
      <c r="A13" s="13"/>
      <c r="B13" s="241"/>
      <c r="C13" s="241"/>
      <c r="D13" s="231"/>
      <c r="E13" s="231"/>
      <c r="F13" s="231"/>
      <c r="G13" s="232"/>
      <c r="H13" s="233"/>
      <c r="I13" s="234"/>
      <c r="J13" s="234"/>
      <c r="K13" s="236"/>
      <c r="L13" s="232"/>
      <c r="M13" s="233"/>
      <c r="N13" s="236"/>
      <c r="O13" s="236"/>
      <c r="P13" s="236"/>
      <c r="Q13" s="233"/>
      <c r="R13" s="239"/>
      <c r="S13" s="13"/>
    </row>
    <row r="14" ht="21.0" customHeight="1">
      <c r="A14" s="13"/>
      <c r="B14" s="241"/>
      <c r="C14" s="241"/>
      <c r="D14" s="231"/>
      <c r="E14" s="231"/>
      <c r="F14" s="231"/>
      <c r="G14" s="232"/>
      <c r="H14" s="233"/>
      <c r="I14" s="234"/>
      <c r="J14" s="234"/>
      <c r="K14" s="236"/>
      <c r="L14" s="232"/>
      <c r="M14" s="233"/>
      <c r="N14" s="236"/>
      <c r="O14" s="236"/>
      <c r="P14" s="236"/>
      <c r="Q14" s="233"/>
      <c r="R14" s="239"/>
      <c r="S14" s="13"/>
    </row>
    <row r="15" ht="21.0" customHeight="1">
      <c r="A15" s="13"/>
      <c r="B15" s="241"/>
      <c r="C15" s="241"/>
      <c r="D15" s="231"/>
      <c r="E15" s="231"/>
      <c r="F15" s="231"/>
      <c r="G15" s="232"/>
      <c r="H15" s="233"/>
      <c r="I15" s="234"/>
      <c r="J15" s="234"/>
      <c r="K15" s="236"/>
      <c r="L15" s="232"/>
      <c r="M15" s="233"/>
      <c r="N15" s="236"/>
      <c r="O15" s="236"/>
      <c r="P15" s="236"/>
      <c r="Q15" s="233"/>
      <c r="R15" s="239"/>
      <c r="S15" s="13"/>
    </row>
    <row r="16" ht="21.0" customHeight="1">
      <c r="A16" s="13"/>
      <c r="B16" s="241"/>
      <c r="C16" s="241"/>
      <c r="D16" s="231"/>
      <c r="E16" s="231"/>
      <c r="F16" s="231"/>
      <c r="G16" s="232"/>
      <c r="H16" s="233"/>
      <c r="I16" s="234"/>
      <c r="J16" s="234"/>
      <c r="K16" s="236"/>
      <c r="L16" s="232"/>
      <c r="M16" s="233"/>
      <c r="N16" s="236"/>
      <c r="O16" s="236"/>
      <c r="P16" s="236"/>
      <c r="Q16" s="233"/>
      <c r="R16" s="239"/>
      <c r="S16" s="13"/>
    </row>
    <row r="17" ht="21.0" customHeight="1">
      <c r="A17" s="13"/>
      <c r="B17" s="241"/>
      <c r="C17" s="241"/>
      <c r="D17" s="231"/>
      <c r="E17" s="231"/>
      <c r="F17" s="231"/>
      <c r="G17" s="232"/>
      <c r="H17" s="233"/>
      <c r="I17" s="234"/>
      <c r="J17" s="234"/>
      <c r="K17" s="236"/>
      <c r="L17" s="232"/>
      <c r="M17" s="233"/>
      <c r="N17" s="236"/>
      <c r="O17" s="236"/>
      <c r="P17" s="236"/>
      <c r="Q17" s="233"/>
      <c r="R17" s="239"/>
      <c r="S17" s="13"/>
    </row>
    <row r="18" ht="21.0" customHeight="1">
      <c r="A18" s="13"/>
      <c r="B18" s="241"/>
      <c r="C18" s="241"/>
      <c r="D18" s="231"/>
      <c r="E18" s="231"/>
      <c r="F18" s="231"/>
      <c r="G18" s="232"/>
      <c r="H18" s="233"/>
      <c r="I18" s="234"/>
      <c r="J18" s="234"/>
      <c r="K18" s="236"/>
      <c r="L18" s="232"/>
      <c r="M18" s="233"/>
      <c r="N18" s="236"/>
      <c r="O18" s="236"/>
      <c r="P18" s="236"/>
      <c r="Q18" s="233"/>
      <c r="R18" s="239"/>
      <c r="S18" s="13"/>
    </row>
    <row r="19" ht="21.0" customHeight="1">
      <c r="A19" s="13"/>
      <c r="B19" s="241"/>
      <c r="C19" s="241"/>
      <c r="D19" s="231"/>
      <c r="E19" s="231"/>
      <c r="F19" s="231"/>
      <c r="G19" s="232"/>
      <c r="H19" s="233"/>
      <c r="I19" s="234"/>
      <c r="J19" s="234"/>
      <c r="K19" s="236"/>
      <c r="L19" s="232"/>
      <c r="M19" s="233"/>
      <c r="N19" s="236"/>
      <c r="O19" s="236"/>
      <c r="P19" s="236"/>
      <c r="Q19" s="233"/>
      <c r="R19" s="239"/>
      <c r="S19" s="13"/>
    </row>
    <row r="20" ht="21.0" customHeight="1">
      <c r="A20" s="13"/>
      <c r="B20" s="241"/>
      <c r="C20" s="241"/>
      <c r="D20" s="231"/>
      <c r="E20" s="231"/>
      <c r="F20" s="231"/>
      <c r="G20" s="232"/>
      <c r="H20" s="233"/>
      <c r="I20" s="234"/>
      <c r="J20" s="234"/>
      <c r="K20" s="236"/>
      <c r="L20" s="232"/>
      <c r="M20" s="233"/>
      <c r="N20" s="236"/>
      <c r="O20" s="236"/>
      <c r="P20" s="236"/>
      <c r="Q20" s="233"/>
      <c r="R20" s="239"/>
      <c r="S20" s="13"/>
    </row>
    <row r="21" ht="21.0" customHeight="1">
      <c r="A21" s="13"/>
      <c r="B21" s="241"/>
      <c r="C21" s="241"/>
      <c r="D21" s="231"/>
      <c r="E21" s="231"/>
      <c r="F21" s="231"/>
      <c r="G21" s="232"/>
      <c r="H21" s="233"/>
      <c r="I21" s="234"/>
      <c r="J21" s="234"/>
      <c r="K21" s="236"/>
      <c r="L21" s="232"/>
      <c r="M21" s="233"/>
      <c r="N21" s="236"/>
      <c r="O21" s="236"/>
      <c r="P21" s="236"/>
      <c r="Q21" s="233"/>
      <c r="R21" s="239"/>
      <c r="S21" s="13"/>
    </row>
    <row r="22" ht="21.0" customHeight="1">
      <c r="A22" s="13"/>
      <c r="B22" s="241"/>
      <c r="C22" s="241"/>
      <c r="D22" s="231"/>
      <c r="E22" s="231"/>
      <c r="F22" s="231"/>
      <c r="G22" s="232"/>
      <c r="H22" s="233"/>
      <c r="I22" s="234"/>
      <c r="J22" s="234"/>
      <c r="K22" s="236"/>
      <c r="L22" s="232"/>
      <c r="M22" s="233"/>
      <c r="N22" s="236"/>
      <c r="O22" s="236"/>
      <c r="P22" s="236"/>
      <c r="Q22" s="233"/>
      <c r="R22" s="239"/>
      <c r="S22" s="13"/>
    </row>
    <row r="23" ht="21.0" customHeight="1">
      <c r="A23" s="13"/>
      <c r="B23" s="241"/>
      <c r="C23" s="241"/>
      <c r="D23" s="231"/>
      <c r="E23" s="231"/>
      <c r="F23" s="231"/>
      <c r="G23" s="232"/>
      <c r="H23" s="233"/>
      <c r="I23" s="234"/>
      <c r="J23" s="234"/>
      <c r="K23" s="236"/>
      <c r="L23" s="232"/>
      <c r="M23" s="233"/>
      <c r="N23" s="236"/>
      <c r="O23" s="236"/>
      <c r="P23" s="236"/>
      <c r="Q23" s="233"/>
      <c r="R23" s="239"/>
      <c r="S23" s="13"/>
    </row>
    <row r="24" ht="21.0" customHeight="1">
      <c r="A24" s="13"/>
      <c r="B24" s="241"/>
      <c r="C24" s="241"/>
      <c r="D24" s="231"/>
      <c r="E24" s="231"/>
      <c r="F24" s="231"/>
      <c r="G24" s="232"/>
      <c r="H24" s="233"/>
      <c r="I24" s="234"/>
      <c r="J24" s="234"/>
      <c r="K24" s="236"/>
      <c r="L24" s="232"/>
      <c r="M24" s="233"/>
      <c r="N24" s="236"/>
      <c r="O24" s="236"/>
      <c r="P24" s="236"/>
      <c r="Q24" s="233"/>
      <c r="R24" s="239"/>
      <c r="S24" s="13"/>
    </row>
    <row r="25" ht="21.0" customHeight="1">
      <c r="A25" s="13"/>
      <c r="B25" s="241"/>
      <c r="C25" s="241"/>
      <c r="D25" s="231"/>
      <c r="E25" s="231"/>
      <c r="F25" s="231"/>
      <c r="G25" s="232"/>
      <c r="H25" s="233"/>
      <c r="I25" s="234"/>
      <c r="J25" s="234"/>
      <c r="K25" s="236"/>
      <c r="L25" s="232"/>
      <c r="M25" s="233"/>
      <c r="N25" s="236"/>
      <c r="O25" s="236"/>
      <c r="P25" s="236"/>
      <c r="Q25" s="233"/>
      <c r="R25" s="239"/>
      <c r="S25" s="13"/>
    </row>
    <row r="26" ht="21.0" customHeight="1">
      <c r="A26" s="13"/>
      <c r="B26" s="241"/>
      <c r="C26" s="241"/>
      <c r="D26" s="231"/>
      <c r="E26" s="231"/>
      <c r="F26" s="231"/>
      <c r="G26" s="232"/>
      <c r="H26" s="233"/>
      <c r="I26" s="234"/>
      <c r="J26" s="234"/>
      <c r="K26" s="236"/>
      <c r="L26" s="232"/>
      <c r="M26" s="233"/>
      <c r="N26" s="236"/>
      <c r="O26" s="236"/>
      <c r="P26" s="236"/>
      <c r="Q26" s="233"/>
      <c r="R26" s="239"/>
      <c r="S26" s="13"/>
    </row>
    <row r="27" ht="21.0" customHeight="1">
      <c r="A27" s="13"/>
      <c r="B27" s="241"/>
      <c r="C27" s="241"/>
      <c r="D27" s="231"/>
      <c r="E27" s="231"/>
      <c r="F27" s="231"/>
      <c r="G27" s="232"/>
      <c r="H27" s="233"/>
      <c r="I27" s="234"/>
      <c r="J27" s="234"/>
      <c r="K27" s="236"/>
      <c r="L27" s="232"/>
      <c r="M27" s="233"/>
      <c r="N27" s="236"/>
      <c r="O27" s="236"/>
      <c r="P27" s="236"/>
      <c r="Q27" s="233"/>
      <c r="R27" s="239"/>
      <c r="S27" s="13"/>
    </row>
    <row r="28" ht="21.0" customHeight="1">
      <c r="A28" s="13"/>
      <c r="B28" s="241"/>
      <c r="C28" s="241"/>
      <c r="D28" s="231"/>
      <c r="E28" s="231"/>
      <c r="F28" s="231"/>
      <c r="G28" s="232"/>
      <c r="H28" s="233"/>
      <c r="I28" s="234"/>
      <c r="J28" s="234"/>
      <c r="K28" s="236"/>
      <c r="L28" s="232"/>
      <c r="M28" s="233"/>
      <c r="N28" s="236"/>
      <c r="O28" s="236"/>
      <c r="P28" s="236"/>
      <c r="Q28" s="233"/>
      <c r="R28" s="239"/>
      <c r="S28" s="13"/>
    </row>
    <row r="29" ht="21.0" customHeight="1">
      <c r="A29" s="13"/>
      <c r="B29" s="241"/>
      <c r="C29" s="241"/>
      <c r="D29" s="231"/>
      <c r="E29" s="231"/>
      <c r="F29" s="231"/>
      <c r="G29" s="232"/>
      <c r="H29" s="233"/>
      <c r="I29" s="234"/>
      <c r="J29" s="234"/>
      <c r="K29" s="236"/>
      <c r="L29" s="232"/>
      <c r="M29" s="233"/>
      <c r="N29" s="236"/>
      <c r="O29" s="236"/>
      <c r="P29" s="236"/>
      <c r="Q29" s="233"/>
      <c r="R29" s="239"/>
      <c r="S29" s="13"/>
    </row>
    <row r="30" ht="21.0" customHeight="1">
      <c r="A30" s="13"/>
      <c r="B30" s="241"/>
      <c r="C30" s="241"/>
      <c r="D30" s="231"/>
      <c r="E30" s="231"/>
      <c r="F30" s="231"/>
      <c r="G30" s="232"/>
      <c r="H30" s="233"/>
      <c r="I30" s="234"/>
      <c r="J30" s="234"/>
      <c r="K30" s="236"/>
      <c r="L30" s="232"/>
      <c r="M30" s="233"/>
      <c r="N30" s="236"/>
      <c r="O30" s="236"/>
      <c r="P30" s="236"/>
      <c r="Q30" s="233"/>
      <c r="R30" s="239"/>
      <c r="S30" s="13"/>
    </row>
    <row r="31" ht="21.0" customHeight="1">
      <c r="A31" s="13"/>
      <c r="B31" s="241"/>
      <c r="C31" s="241"/>
      <c r="D31" s="231"/>
      <c r="E31" s="231"/>
      <c r="F31" s="231"/>
      <c r="G31" s="232"/>
      <c r="H31" s="233"/>
      <c r="I31" s="234"/>
      <c r="J31" s="234"/>
      <c r="K31" s="236"/>
      <c r="L31" s="232"/>
      <c r="M31" s="233"/>
      <c r="N31" s="236"/>
      <c r="O31" s="236"/>
      <c r="P31" s="236"/>
      <c r="Q31" s="233"/>
      <c r="R31" s="239"/>
      <c r="S31" s="13"/>
    </row>
    <row r="32" ht="21.0" customHeight="1">
      <c r="A32" s="13"/>
      <c r="B32" s="241"/>
      <c r="C32" s="241"/>
      <c r="D32" s="231"/>
      <c r="E32" s="231"/>
      <c r="F32" s="231"/>
      <c r="G32" s="232"/>
      <c r="H32" s="233"/>
      <c r="I32" s="234"/>
      <c r="J32" s="234"/>
      <c r="K32" s="236"/>
      <c r="L32" s="232"/>
      <c r="M32" s="233"/>
      <c r="N32" s="236"/>
      <c r="O32" s="236"/>
      <c r="P32" s="236"/>
      <c r="Q32" s="233"/>
      <c r="R32" s="239"/>
      <c r="S32" s="13"/>
    </row>
    <row r="33" ht="21.0" customHeight="1">
      <c r="A33" s="13"/>
      <c r="B33" s="241"/>
      <c r="C33" s="241"/>
      <c r="D33" s="231"/>
      <c r="E33" s="231"/>
      <c r="F33" s="231"/>
      <c r="G33" s="232"/>
      <c r="H33" s="233"/>
      <c r="I33" s="234"/>
      <c r="J33" s="234"/>
      <c r="K33" s="236"/>
      <c r="L33" s="232"/>
      <c r="M33" s="233"/>
      <c r="N33" s="236"/>
      <c r="O33" s="236"/>
      <c r="P33" s="236"/>
      <c r="Q33" s="233"/>
      <c r="R33" s="239"/>
      <c r="S33" s="13"/>
    </row>
    <row r="34" ht="21.0" customHeight="1">
      <c r="A34" s="13"/>
      <c r="B34" s="241"/>
      <c r="C34" s="241"/>
      <c r="D34" s="231"/>
      <c r="E34" s="231"/>
      <c r="F34" s="231"/>
      <c r="G34" s="232"/>
      <c r="H34" s="233"/>
      <c r="I34" s="234"/>
      <c r="J34" s="234"/>
      <c r="K34" s="236"/>
      <c r="L34" s="232"/>
      <c r="M34" s="233"/>
      <c r="N34" s="236"/>
      <c r="O34" s="236"/>
      <c r="P34" s="236"/>
      <c r="Q34" s="233"/>
      <c r="R34" s="239"/>
      <c r="S34" s="13"/>
    </row>
    <row r="35" ht="21.0" customHeight="1">
      <c r="A35" s="13"/>
      <c r="B35" s="241"/>
      <c r="C35" s="241"/>
      <c r="D35" s="231"/>
      <c r="E35" s="231"/>
      <c r="F35" s="231"/>
      <c r="G35" s="232"/>
      <c r="H35" s="233"/>
      <c r="I35" s="234"/>
      <c r="J35" s="234"/>
      <c r="K35" s="236"/>
      <c r="L35" s="232"/>
      <c r="M35" s="233"/>
      <c r="N35" s="236"/>
      <c r="O35" s="236"/>
      <c r="P35" s="236"/>
      <c r="Q35" s="233"/>
      <c r="R35" s="239"/>
      <c r="S35" s="13"/>
    </row>
    <row r="36" ht="21.0" customHeight="1">
      <c r="A36" s="13"/>
      <c r="B36" s="241"/>
      <c r="C36" s="241"/>
      <c r="D36" s="231"/>
      <c r="E36" s="231"/>
      <c r="F36" s="231"/>
      <c r="G36" s="232"/>
      <c r="H36" s="233"/>
      <c r="I36" s="234"/>
      <c r="J36" s="234"/>
      <c r="K36" s="236"/>
      <c r="L36" s="232"/>
      <c r="M36" s="233"/>
      <c r="N36" s="236"/>
      <c r="O36" s="236"/>
      <c r="P36" s="236"/>
      <c r="Q36" s="233"/>
      <c r="R36" s="239"/>
      <c r="S36" s="13"/>
    </row>
    <row r="37" ht="21.0" customHeight="1">
      <c r="A37" s="13"/>
      <c r="B37" s="241"/>
      <c r="C37" s="241"/>
      <c r="D37" s="231"/>
      <c r="E37" s="231"/>
      <c r="F37" s="231"/>
      <c r="G37" s="232"/>
      <c r="H37" s="233"/>
      <c r="I37" s="234"/>
      <c r="J37" s="234"/>
      <c r="K37" s="236"/>
      <c r="L37" s="232"/>
      <c r="M37" s="233"/>
      <c r="N37" s="236"/>
      <c r="O37" s="236"/>
      <c r="P37" s="236"/>
      <c r="Q37" s="233"/>
      <c r="R37" s="239"/>
      <c r="S37" s="13"/>
    </row>
    <row r="38" ht="21.0" customHeight="1">
      <c r="A38" s="13"/>
      <c r="B38" s="241"/>
      <c r="C38" s="241"/>
      <c r="D38" s="231"/>
      <c r="E38" s="231"/>
      <c r="F38" s="231"/>
      <c r="G38" s="232"/>
      <c r="H38" s="233"/>
      <c r="I38" s="234"/>
      <c r="J38" s="234"/>
      <c r="K38" s="236"/>
      <c r="L38" s="232"/>
      <c r="M38" s="233"/>
      <c r="N38" s="236"/>
      <c r="O38" s="236"/>
      <c r="P38" s="236"/>
      <c r="Q38" s="233"/>
      <c r="R38" s="239"/>
      <c r="S38" s="13"/>
    </row>
    <row r="39" ht="21.0" customHeight="1">
      <c r="A39" s="13"/>
      <c r="B39" s="241"/>
      <c r="C39" s="241"/>
      <c r="D39" s="231"/>
      <c r="E39" s="231"/>
      <c r="F39" s="231"/>
      <c r="G39" s="232"/>
      <c r="H39" s="233"/>
      <c r="I39" s="234"/>
      <c r="J39" s="234"/>
      <c r="K39" s="236"/>
      <c r="L39" s="232"/>
      <c r="M39" s="233"/>
      <c r="N39" s="236"/>
      <c r="O39" s="236"/>
      <c r="P39" s="236"/>
      <c r="Q39" s="233"/>
      <c r="R39" s="239"/>
      <c r="S39" s="13"/>
    </row>
    <row r="40" ht="21.0" customHeight="1">
      <c r="A40" s="13"/>
      <c r="B40" s="241"/>
      <c r="C40" s="241"/>
      <c r="D40" s="231"/>
      <c r="E40" s="231"/>
      <c r="F40" s="231"/>
      <c r="G40" s="232"/>
      <c r="H40" s="233"/>
      <c r="I40" s="234"/>
      <c r="J40" s="234"/>
      <c r="K40" s="236"/>
      <c r="L40" s="232"/>
      <c r="M40" s="233"/>
      <c r="N40" s="236"/>
      <c r="O40" s="236"/>
      <c r="P40" s="236"/>
      <c r="Q40" s="233"/>
      <c r="R40" s="239"/>
      <c r="S40" s="13"/>
    </row>
    <row r="41" ht="21.0" customHeight="1">
      <c r="A41" s="13"/>
      <c r="B41" s="241"/>
      <c r="C41" s="241"/>
      <c r="D41" s="231"/>
      <c r="E41" s="231"/>
      <c r="F41" s="231"/>
      <c r="G41" s="232"/>
      <c r="H41" s="233"/>
      <c r="I41" s="234"/>
      <c r="J41" s="234"/>
      <c r="K41" s="236"/>
      <c r="L41" s="232"/>
      <c r="M41" s="233"/>
      <c r="N41" s="236"/>
      <c r="O41" s="236"/>
      <c r="P41" s="236"/>
      <c r="Q41" s="233"/>
      <c r="R41" s="239"/>
      <c r="S41" s="13"/>
    </row>
    <row r="42" ht="21.0" customHeight="1">
      <c r="A42" s="13"/>
      <c r="B42" s="241"/>
      <c r="C42" s="241"/>
      <c r="D42" s="231"/>
      <c r="E42" s="231"/>
      <c r="F42" s="231"/>
      <c r="G42" s="232"/>
      <c r="H42" s="233"/>
      <c r="I42" s="234"/>
      <c r="J42" s="234"/>
      <c r="K42" s="236"/>
      <c r="L42" s="232"/>
      <c r="M42" s="233"/>
      <c r="N42" s="236"/>
      <c r="O42" s="236"/>
      <c r="P42" s="236"/>
      <c r="Q42" s="233"/>
      <c r="R42" s="239"/>
      <c r="S42" s="13"/>
    </row>
    <row r="43" ht="21.0" customHeight="1">
      <c r="A43" s="13"/>
      <c r="B43" s="241"/>
      <c r="C43" s="241"/>
      <c r="D43" s="231"/>
      <c r="E43" s="231"/>
      <c r="F43" s="231"/>
      <c r="G43" s="232"/>
      <c r="H43" s="233"/>
      <c r="I43" s="234"/>
      <c r="J43" s="236"/>
      <c r="K43" s="236"/>
      <c r="L43" s="232"/>
      <c r="M43" s="233"/>
      <c r="N43" s="236"/>
      <c r="O43" s="236"/>
      <c r="P43" s="236"/>
      <c r="Q43" s="233"/>
      <c r="R43" s="239"/>
      <c r="S43" s="13"/>
    </row>
    <row r="44" ht="21.0" customHeight="1">
      <c r="A44" s="13"/>
      <c r="B44" s="241"/>
      <c r="C44" s="241"/>
      <c r="D44" s="231"/>
      <c r="E44" s="231"/>
      <c r="F44" s="231"/>
      <c r="G44" s="232"/>
      <c r="H44" s="233"/>
      <c r="I44" s="234"/>
      <c r="J44" s="236"/>
      <c r="K44" s="236"/>
      <c r="L44" s="232"/>
      <c r="M44" s="233"/>
      <c r="N44" s="236"/>
      <c r="O44" s="236"/>
      <c r="P44" s="236"/>
      <c r="Q44" s="233"/>
      <c r="R44" s="239"/>
      <c r="S44" s="13"/>
    </row>
    <row r="45" ht="21.0" customHeight="1">
      <c r="A45" s="13"/>
      <c r="B45" s="241"/>
      <c r="C45" s="241"/>
      <c r="D45" s="231"/>
      <c r="E45" s="231"/>
      <c r="F45" s="231"/>
      <c r="G45" s="232"/>
      <c r="H45" s="233"/>
      <c r="I45" s="236"/>
      <c r="J45" s="236"/>
      <c r="K45" s="236"/>
      <c r="L45" s="232"/>
      <c r="M45" s="233"/>
      <c r="N45" s="236"/>
      <c r="O45" s="236"/>
      <c r="P45" s="236"/>
      <c r="Q45" s="233"/>
      <c r="R45" s="239"/>
      <c r="S45" s="13"/>
    </row>
    <row r="46" ht="21.0" customHeight="1">
      <c r="A46" s="13"/>
      <c r="B46" s="241"/>
      <c r="C46" s="241"/>
      <c r="D46" s="231"/>
      <c r="E46" s="231"/>
      <c r="F46" s="231"/>
      <c r="G46" s="232"/>
      <c r="H46" s="233"/>
      <c r="I46" s="236"/>
      <c r="J46" s="236"/>
      <c r="K46" s="236"/>
      <c r="L46" s="232"/>
      <c r="M46" s="233"/>
      <c r="N46" s="236"/>
      <c r="O46" s="236"/>
      <c r="P46" s="236"/>
      <c r="Q46" s="233"/>
      <c r="R46" s="239"/>
      <c r="S46" s="13"/>
    </row>
    <row r="47" ht="21.0" customHeight="1">
      <c r="A47" s="13"/>
      <c r="B47" s="241"/>
      <c r="C47" s="241"/>
      <c r="D47" s="231"/>
      <c r="E47" s="231"/>
      <c r="F47" s="231"/>
      <c r="G47" s="232"/>
      <c r="H47" s="233"/>
      <c r="I47" s="236"/>
      <c r="J47" s="236"/>
      <c r="K47" s="236"/>
      <c r="L47" s="232"/>
      <c r="M47" s="233"/>
      <c r="N47" s="236"/>
      <c r="O47" s="236"/>
      <c r="P47" s="236"/>
      <c r="Q47" s="233"/>
      <c r="R47" s="239"/>
      <c r="S47" s="13"/>
    </row>
    <row r="48" ht="21.0" customHeight="1">
      <c r="A48" s="13"/>
      <c r="B48" s="241"/>
      <c r="C48" s="241"/>
      <c r="D48" s="231"/>
      <c r="E48" s="231"/>
      <c r="F48" s="231"/>
      <c r="G48" s="232"/>
      <c r="H48" s="233"/>
      <c r="I48" s="236"/>
      <c r="J48" s="236"/>
      <c r="K48" s="236"/>
      <c r="L48" s="232"/>
      <c r="M48" s="233"/>
      <c r="N48" s="236"/>
      <c r="O48" s="236"/>
      <c r="P48" s="236"/>
      <c r="Q48" s="233"/>
      <c r="R48" s="239"/>
      <c r="S48" s="13"/>
    </row>
    <row r="49" ht="21.0" customHeight="1">
      <c r="A49" s="13"/>
      <c r="B49" s="241"/>
      <c r="C49" s="241"/>
      <c r="D49" s="231"/>
      <c r="E49" s="231"/>
      <c r="F49" s="231"/>
      <c r="G49" s="232"/>
      <c r="H49" s="233"/>
      <c r="I49" s="236"/>
      <c r="J49" s="236"/>
      <c r="K49" s="236"/>
      <c r="L49" s="232"/>
      <c r="M49" s="233"/>
      <c r="N49" s="236"/>
      <c r="O49" s="236"/>
      <c r="P49" s="236"/>
      <c r="Q49" s="233"/>
      <c r="R49" s="239"/>
      <c r="S49" s="13"/>
    </row>
    <row r="50" ht="21.0" customHeight="1">
      <c r="A50" s="13"/>
      <c r="B50" s="241"/>
      <c r="C50" s="241"/>
      <c r="D50" s="231"/>
      <c r="E50" s="231"/>
      <c r="F50" s="231"/>
      <c r="G50" s="232"/>
      <c r="H50" s="233"/>
      <c r="I50" s="236"/>
      <c r="J50" s="236"/>
      <c r="K50" s="236"/>
      <c r="L50" s="232"/>
      <c r="M50" s="233"/>
      <c r="N50" s="236"/>
      <c r="O50" s="236"/>
      <c r="P50" s="236"/>
      <c r="Q50" s="233"/>
      <c r="R50" s="239"/>
      <c r="S50" s="13"/>
    </row>
    <row r="51" ht="21.0" customHeight="1">
      <c r="A51" s="13"/>
      <c r="B51" s="241"/>
      <c r="C51" s="241"/>
      <c r="D51" s="231"/>
      <c r="E51" s="231"/>
      <c r="F51" s="231"/>
      <c r="G51" s="232"/>
      <c r="H51" s="233"/>
      <c r="I51" s="236"/>
      <c r="J51" s="236"/>
      <c r="K51" s="236"/>
      <c r="L51" s="232"/>
      <c r="M51" s="233"/>
      <c r="N51" s="236"/>
      <c r="O51" s="236"/>
      <c r="P51" s="236"/>
      <c r="Q51" s="233"/>
      <c r="R51" s="239"/>
      <c r="S51" s="13"/>
    </row>
    <row r="52" ht="21.0" customHeight="1">
      <c r="A52" s="13"/>
      <c r="B52" s="241"/>
      <c r="C52" s="241"/>
      <c r="D52" s="231"/>
      <c r="E52" s="231"/>
      <c r="F52" s="231"/>
      <c r="G52" s="232"/>
      <c r="H52" s="233"/>
      <c r="I52" s="236"/>
      <c r="J52" s="236"/>
      <c r="K52" s="236"/>
      <c r="L52" s="232"/>
      <c r="M52" s="233"/>
      <c r="N52" s="236"/>
      <c r="O52" s="236"/>
      <c r="P52" s="236"/>
      <c r="Q52" s="233"/>
      <c r="R52" s="239"/>
      <c r="S52" s="13"/>
    </row>
    <row r="53" ht="21.0" customHeight="1">
      <c r="A53" s="13"/>
      <c r="B53" s="241"/>
      <c r="C53" s="241"/>
      <c r="D53" s="231"/>
      <c r="E53" s="231"/>
      <c r="F53" s="231"/>
      <c r="G53" s="232"/>
      <c r="H53" s="233"/>
      <c r="I53" s="236"/>
      <c r="J53" s="236"/>
      <c r="K53" s="236"/>
      <c r="L53" s="232"/>
      <c r="M53" s="233"/>
      <c r="N53" s="236"/>
      <c r="O53" s="236"/>
      <c r="P53" s="236"/>
      <c r="Q53" s="233"/>
      <c r="R53" s="239"/>
      <c r="S53" s="13"/>
    </row>
    <row r="54" ht="21.0" customHeight="1">
      <c r="A54" s="13"/>
      <c r="B54" s="241"/>
      <c r="C54" s="241"/>
      <c r="D54" s="231"/>
      <c r="E54" s="231"/>
      <c r="F54" s="231"/>
      <c r="G54" s="232"/>
      <c r="H54" s="233"/>
      <c r="I54" s="236"/>
      <c r="J54" s="236"/>
      <c r="K54" s="236"/>
      <c r="L54" s="232"/>
      <c r="M54" s="233"/>
      <c r="N54" s="236"/>
      <c r="O54" s="236"/>
      <c r="P54" s="236"/>
      <c r="Q54" s="233"/>
      <c r="R54" s="239"/>
      <c r="S54" s="13"/>
    </row>
    <row r="55" ht="21.0" customHeight="1">
      <c r="A55" s="13"/>
      <c r="B55" s="241"/>
      <c r="C55" s="241"/>
      <c r="D55" s="231"/>
      <c r="E55" s="231"/>
      <c r="F55" s="231"/>
      <c r="G55" s="232"/>
      <c r="H55" s="233"/>
      <c r="I55" s="236"/>
      <c r="J55" s="236"/>
      <c r="K55" s="236"/>
      <c r="L55" s="232"/>
      <c r="M55" s="233"/>
      <c r="N55" s="236"/>
      <c r="O55" s="236"/>
      <c r="P55" s="236"/>
      <c r="Q55" s="233"/>
      <c r="R55" s="239"/>
      <c r="S55" s="13"/>
    </row>
    <row r="56" ht="21.0" customHeight="1">
      <c r="A56" s="13"/>
      <c r="B56" s="241"/>
      <c r="C56" s="241"/>
      <c r="D56" s="231"/>
      <c r="E56" s="231"/>
      <c r="F56" s="231"/>
      <c r="G56" s="232"/>
      <c r="H56" s="233"/>
      <c r="I56" s="236"/>
      <c r="J56" s="236"/>
      <c r="K56" s="236"/>
      <c r="L56" s="232"/>
      <c r="M56" s="233"/>
      <c r="N56" s="236"/>
      <c r="O56" s="236"/>
      <c r="P56" s="236"/>
      <c r="Q56" s="233"/>
      <c r="R56" s="239"/>
      <c r="S56" s="13"/>
    </row>
    <row r="57" ht="21.0" customHeight="1">
      <c r="A57" s="13"/>
      <c r="B57" s="241"/>
      <c r="C57" s="241"/>
      <c r="D57" s="231"/>
      <c r="E57" s="231"/>
      <c r="F57" s="231"/>
      <c r="G57" s="232"/>
      <c r="H57" s="233"/>
      <c r="I57" s="236"/>
      <c r="J57" s="236"/>
      <c r="K57" s="236"/>
      <c r="L57" s="232"/>
      <c r="M57" s="233"/>
      <c r="N57" s="236"/>
      <c r="O57" s="236"/>
      <c r="P57" s="236"/>
      <c r="Q57" s="233"/>
      <c r="R57" s="239"/>
      <c r="S57" s="13"/>
    </row>
    <row r="58" ht="21.0" customHeight="1">
      <c r="A58" s="13"/>
      <c r="B58" s="241"/>
      <c r="C58" s="241"/>
      <c r="D58" s="231"/>
      <c r="E58" s="231"/>
      <c r="F58" s="231"/>
      <c r="G58" s="232"/>
      <c r="H58" s="233"/>
      <c r="I58" s="236"/>
      <c r="J58" s="236"/>
      <c r="K58" s="236"/>
      <c r="L58" s="232"/>
      <c r="M58" s="233"/>
      <c r="N58" s="236"/>
      <c r="O58" s="236"/>
      <c r="P58" s="236"/>
      <c r="Q58" s="233"/>
      <c r="R58" s="239"/>
      <c r="S58" s="13"/>
    </row>
    <row r="59" ht="21.0" customHeight="1">
      <c r="A59" s="13"/>
      <c r="B59" s="241"/>
      <c r="C59" s="241"/>
      <c r="D59" s="231"/>
      <c r="E59" s="231"/>
      <c r="F59" s="231"/>
      <c r="G59" s="232"/>
      <c r="H59" s="233"/>
      <c r="I59" s="236"/>
      <c r="J59" s="236"/>
      <c r="K59" s="236"/>
      <c r="L59" s="232"/>
      <c r="M59" s="233"/>
      <c r="N59" s="236"/>
      <c r="O59" s="236"/>
      <c r="P59" s="236"/>
      <c r="Q59" s="233"/>
      <c r="R59" s="239"/>
      <c r="S59" s="13"/>
    </row>
    <row r="60" ht="21.0" customHeight="1">
      <c r="A60" s="13"/>
      <c r="B60" s="241"/>
      <c r="C60" s="241"/>
      <c r="D60" s="231"/>
      <c r="E60" s="231"/>
      <c r="F60" s="231"/>
      <c r="G60" s="232"/>
      <c r="H60" s="233"/>
      <c r="I60" s="236"/>
      <c r="J60" s="236"/>
      <c r="K60" s="236"/>
      <c r="L60" s="232"/>
      <c r="M60" s="233"/>
      <c r="N60" s="236"/>
      <c r="O60" s="236"/>
      <c r="P60" s="236"/>
      <c r="Q60" s="233"/>
      <c r="R60" s="239"/>
      <c r="S60" s="13"/>
    </row>
    <row r="61" ht="21.0" customHeight="1">
      <c r="A61" s="13"/>
      <c r="B61" s="241"/>
      <c r="C61" s="241"/>
      <c r="D61" s="231"/>
      <c r="E61" s="231"/>
      <c r="F61" s="231"/>
      <c r="G61" s="232"/>
      <c r="H61" s="233"/>
      <c r="I61" s="236"/>
      <c r="J61" s="236"/>
      <c r="K61" s="236"/>
      <c r="L61" s="232"/>
      <c r="M61" s="233"/>
      <c r="N61" s="236"/>
      <c r="O61" s="236"/>
      <c r="P61" s="236"/>
      <c r="Q61" s="233"/>
      <c r="R61" s="239"/>
      <c r="S61" s="13"/>
    </row>
    <row r="62" ht="21.0" customHeight="1">
      <c r="A62" s="13"/>
      <c r="B62" s="241"/>
      <c r="C62" s="241"/>
      <c r="D62" s="231"/>
      <c r="E62" s="231"/>
      <c r="F62" s="231"/>
      <c r="G62" s="232"/>
      <c r="H62" s="233"/>
      <c r="I62" s="236"/>
      <c r="J62" s="236"/>
      <c r="K62" s="236"/>
      <c r="L62" s="232"/>
      <c r="M62" s="233"/>
      <c r="N62" s="236"/>
      <c r="O62" s="236"/>
      <c r="P62" s="236"/>
      <c r="Q62" s="233"/>
      <c r="R62" s="239"/>
      <c r="S62" s="13"/>
    </row>
    <row r="63" ht="21.0" customHeight="1">
      <c r="A63" s="13"/>
      <c r="B63" s="241"/>
      <c r="C63" s="241"/>
      <c r="D63" s="231"/>
      <c r="E63" s="231"/>
      <c r="F63" s="231"/>
      <c r="G63" s="232"/>
      <c r="H63" s="233"/>
      <c r="I63" s="236"/>
      <c r="J63" s="236"/>
      <c r="K63" s="236"/>
      <c r="L63" s="232"/>
      <c r="M63" s="233"/>
      <c r="N63" s="236"/>
      <c r="O63" s="236"/>
      <c r="P63" s="236"/>
      <c r="Q63" s="233"/>
      <c r="R63" s="239"/>
      <c r="S63" s="13"/>
    </row>
    <row r="64" ht="21.0" customHeight="1">
      <c r="A64" s="13"/>
      <c r="B64" s="241"/>
      <c r="C64" s="241"/>
      <c r="D64" s="231"/>
      <c r="E64" s="231"/>
      <c r="F64" s="231"/>
      <c r="G64" s="232"/>
      <c r="H64" s="233"/>
      <c r="I64" s="236"/>
      <c r="J64" s="236"/>
      <c r="K64" s="236"/>
      <c r="L64" s="232"/>
      <c r="M64" s="233"/>
      <c r="N64" s="236"/>
      <c r="O64" s="236"/>
      <c r="P64" s="236"/>
      <c r="Q64" s="233"/>
      <c r="R64" s="239"/>
      <c r="S64" s="13"/>
    </row>
    <row r="65" ht="21.0" customHeight="1">
      <c r="A65" s="13"/>
      <c r="B65" s="241"/>
      <c r="C65" s="241"/>
      <c r="D65" s="231"/>
      <c r="E65" s="231"/>
      <c r="F65" s="231"/>
      <c r="G65" s="232"/>
      <c r="H65" s="233"/>
      <c r="I65" s="236"/>
      <c r="J65" s="236"/>
      <c r="K65" s="236"/>
      <c r="L65" s="232"/>
      <c r="M65" s="233"/>
      <c r="N65" s="236"/>
      <c r="O65" s="236"/>
      <c r="P65" s="236"/>
      <c r="Q65" s="233"/>
      <c r="R65" s="239"/>
      <c r="S65" s="13"/>
    </row>
    <row r="66" ht="21.0" customHeight="1">
      <c r="A66" s="13"/>
      <c r="B66" s="241"/>
      <c r="C66" s="241"/>
      <c r="D66" s="231"/>
      <c r="E66" s="231"/>
      <c r="F66" s="231"/>
      <c r="G66" s="232"/>
      <c r="H66" s="233"/>
      <c r="I66" s="236"/>
      <c r="J66" s="236"/>
      <c r="K66" s="236"/>
      <c r="L66" s="232"/>
      <c r="M66" s="233"/>
      <c r="N66" s="236"/>
      <c r="O66" s="236"/>
      <c r="P66" s="236"/>
      <c r="Q66" s="233"/>
      <c r="R66" s="239"/>
      <c r="S66" s="13"/>
    </row>
    <row r="67" ht="21.0" customHeight="1">
      <c r="A67" s="13"/>
      <c r="B67" s="241"/>
      <c r="C67" s="241"/>
      <c r="D67" s="231"/>
      <c r="E67" s="231"/>
      <c r="F67" s="231"/>
      <c r="G67" s="232"/>
      <c r="H67" s="233"/>
      <c r="I67" s="236"/>
      <c r="J67" s="236"/>
      <c r="K67" s="236"/>
      <c r="L67" s="232"/>
      <c r="M67" s="233"/>
      <c r="N67" s="236"/>
      <c r="O67" s="236"/>
      <c r="P67" s="236"/>
      <c r="Q67" s="233"/>
      <c r="R67" s="239"/>
      <c r="S67" s="13"/>
    </row>
    <row r="68" ht="21.0" customHeight="1">
      <c r="A68" s="13"/>
      <c r="B68" s="241"/>
      <c r="C68" s="241"/>
      <c r="D68" s="231"/>
      <c r="E68" s="231"/>
      <c r="F68" s="231"/>
      <c r="G68" s="232"/>
      <c r="H68" s="233"/>
      <c r="I68" s="236"/>
      <c r="J68" s="236"/>
      <c r="K68" s="236"/>
      <c r="L68" s="232"/>
      <c r="M68" s="233"/>
      <c r="N68" s="236"/>
      <c r="O68" s="236"/>
      <c r="P68" s="236"/>
      <c r="Q68" s="233"/>
      <c r="R68" s="239"/>
      <c r="S68" s="13"/>
    </row>
    <row r="69" ht="21.0" customHeight="1">
      <c r="A69" s="13"/>
      <c r="B69" s="241"/>
      <c r="C69" s="241"/>
      <c r="D69" s="231"/>
      <c r="E69" s="231"/>
      <c r="F69" s="231"/>
      <c r="G69" s="232"/>
      <c r="H69" s="233"/>
      <c r="I69" s="236"/>
      <c r="J69" s="236"/>
      <c r="K69" s="236"/>
      <c r="L69" s="232"/>
      <c r="M69" s="233"/>
      <c r="N69" s="236"/>
      <c r="O69" s="236"/>
      <c r="P69" s="236"/>
      <c r="Q69" s="233"/>
      <c r="R69" s="239"/>
      <c r="S69" s="13"/>
    </row>
    <row r="70" ht="21.0" customHeight="1">
      <c r="A70" s="13"/>
      <c r="B70" s="241"/>
      <c r="C70" s="241"/>
      <c r="D70" s="231"/>
      <c r="E70" s="231"/>
      <c r="F70" s="231"/>
      <c r="G70" s="232"/>
      <c r="H70" s="233"/>
      <c r="I70" s="236"/>
      <c r="J70" s="236"/>
      <c r="K70" s="236"/>
      <c r="L70" s="232"/>
      <c r="M70" s="233"/>
      <c r="N70" s="236"/>
      <c r="O70" s="236"/>
      <c r="P70" s="236"/>
      <c r="Q70" s="233"/>
      <c r="R70" s="239"/>
      <c r="S70" s="13"/>
    </row>
    <row r="71" ht="21.0" customHeight="1">
      <c r="A71" s="13"/>
      <c r="B71" s="241"/>
      <c r="C71" s="241"/>
      <c r="D71" s="231"/>
      <c r="E71" s="231"/>
      <c r="F71" s="231"/>
      <c r="G71" s="232"/>
      <c r="H71" s="233"/>
      <c r="I71" s="236"/>
      <c r="J71" s="236"/>
      <c r="K71" s="236"/>
      <c r="L71" s="232"/>
      <c r="M71" s="233"/>
      <c r="N71" s="236"/>
      <c r="O71" s="236"/>
      <c r="P71" s="236"/>
      <c r="Q71" s="233"/>
      <c r="R71" s="239"/>
      <c r="S71" s="13"/>
    </row>
    <row r="72" ht="21.0" customHeight="1">
      <c r="A72" s="13"/>
      <c r="B72" s="241"/>
      <c r="C72" s="241"/>
      <c r="D72" s="231"/>
      <c r="E72" s="231"/>
      <c r="F72" s="231"/>
      <c r="G72" s="232"/>
      <c r="H72" s="233"/>
      <c r="I72" s="236"/>
      <c r="J72" s="236"/>
      <c r="K72" s="236"/>
      <c r="L72" s="232"/>
      <c r="M72" s="233"/>
      <c r="N72" s="236"/>
      <c r="O72" s="236"/>
      <c r="P72" s="236"/>
      <c r="Q72" s="233"/>
      <c r="R72" s="239"/>
      <c r="S72" s="13"/>
    </row>
    <row r="73" ht="21.0" customHeight="1">
      <c r="A73" s="13"/>
      <c r="B73" s="241"/>
      <c r="C73" s="241"/>
      <c r="D73" s="231"/>
      <c r="E73" s="231"/>
      <c r="F73" s="231"/>
      <c r="G73" s="232"/>
      <c r="H73" s="233"/>
      <c r="I73" s="236"/>
      <c r="J73" s="236"/>
      <c r="K73" s="236"/>
      <c r="L73" s="232"/>
      <c r="M73" s="233"/>
      <c r="N73" s="236"/>
      <c r="O73" s="236"/>
      <c r="P73" s="236"/>
      <c r="Q73" s="233"/>
      <c r="R73" s="239"/>
      <c r="S73" s="13"/>
    </row>
    <row r="74" ht="21.0" customHeight="1">
      <c r="A74" s="13"/>
      <c r="B74" s="241"/>
      <c r="C74" s="241"/>
      <c r="D74" s="231"/>
      <c r="E74" s="231"/>
      <c r="F74" s="231"/>
      <c r="G74" s="232"/>
      <c r="H74" s="233"/>
      <c r="I74" s="236"/>
      <c r="J74" s="236"/>
      <c r="K74" s="236"/>
      <c r="L74" s="232"/>
      <c r="M74" s="233"/>
      <c r="N74" s="236"/>
      <c r="O74" s="236"/>
      <c r="P74" s="236"/>
      <c r="Q74" s="233"/>
      <c r="R74" s="239"/>
      <c r="S74" s="13"/>
    </row>
    <row r="75" ht="21.0" customHeight="1">
      <c r="A75" s="13"/>
      <c r="B75" s="241"/>
      <c r="C75" s="241"/>
      <c r="D75" s="231"/>
      <c r="E75" s="231"/>
      <c r="F75" s="231"/>
      <c r="G75" s="232"/>
      <c r="H75" s="233"/>
      <c r="I75" s="236"/>
      <c r="J75" s="236"/>
      <c r="K75" s="236"/>
      <c r="L75" s="232"/>
      <c r="M75" s="233"/>
      <c r="N75" s="236"/>
      <c r="O75" s="236"/>
      <c r="P75" s="236"/>
      <c r="Q75" s="233"/>
      <c r="R75" s="239"/>
      <c r="S75" s="13"/>
    </row>
    <row r="76" ht="21.0" customHeight="1">
      <c r="A76" s="13"/>
      <c r="B76" s="241"/>
      <c r="C76" s="241"/>
      <c r="D76" s="231"/>
      <c r="E76" s="231"/>
      <c r="F76" s="231"/>
      <c r="G76" s="232"/>
      <c r="H76" s="233"/>
      <c r="I76" s="236"/>
      <c r="J76" s="236"/>
      <c r="K76" s="236"/>
      <c r="L76" s="232"/>
      <c r="M76" s="233"/>
      <c r="N76" s="236"/>
      <c r="O76" s="236"/>
      <c r="P76" s="236"/>
      <c r="Q76" s="233"/>
      <c r="R76" s="239"/>
      <c r="S76" s="13"/>
    </row>
    <row r="77" ht="21.0" customHeight="1">
      <c r="A77" s="13"/>
      <c r="B77" s="241"/>
      <c r="C77" s="241"/>
      <c r="D77" s="231"/>
      <c r="E77" s="231"/>
      <c r="F77" s="231"/>
      <c r="G77" s="232"/>
      <c r="H77" s="233"/>
      <c r="I77" s="236"/>
      <c r="J77" s="236"/>
      <c r="K77" s="236"/>
      <c r="L77" s="232"/>
      <c r="M77" s="233"/>
      <c r="N77" s="236"/>
      <c r="O77" s="236"/>
      <c r="P77" s="236"/>
      <c r="Q77" s="233"/>
      <c r="R77" s="239"/>
      <c r="S77" s="13"/>
    </row>
    <row r="78" ht="21.0" customHeight="1">
      <c r="A78" s="13"/>
      <c r="B78" s="241"/>
      <c r="C78" s="241"/>
      <c r="D78" s="231"/>
      <c r="E78" s="231"/>
      <c r="F78" s="231"/>
      <c r="G78" s="232"/>
      <c r="H78" s="233"/>
      <c r="I78" s="236"/>
      <c r="J78" s="236"/>
      <c r="K78" s="236"/>
      <c r="L78" s="232"/>
      <c r="M78" s="233"/>
      <c r="N78" s="236"/>
      <c r="O78" s="236"/>
      <c r="P78" s="236"/>
      <c r="Q78" s="233"/>
      <c r="R78" s="239"/>
      <c r="S78" s="13"/>
    </row>
    <row r="79" ht="21.0" customHeight="1">
      <c r="A79" s="13"/>
      <c r="B79" s="241"/>
      <c r="C79" s="241"/>
      <c r="D79" s="231"/>
      <c r="E79" s="231"/>
      <c r="F79" s="231"/>
      <c r="G79" s="232"/>
      <c r="H79" s="233"/>
      <c r="I79" s="236"/>
      <c r="J79" s="236"/>
      <c r="K79" s="236"/>
      <c r="L79" s="232"/>
      <c r="M79" s="233"/>
      <c r="N79" s="236"/>
      <c r="O79" s="236"/>
      <c r="P79" s="236"/>
      <c r="Q79" s="233"/>
      <c r="R79" s="239"/>
      <c r="S79" s="13"/>
    </row>
    <row r="80" ht="21.0" customHeight="1">
      <c r="A80" s="13"/>
      <c r="B80" s="241"/>
      <c r="C80" s="241"/>
      <c r="D80" s="231"/>
      <c r="E80" s="231"/>
      <c r="F80" s="231"/>
      <c r="G80" s="232"/>
      <c r="H80" s="233"/>
      <c r="I80" s="236"/>
      <c r="J80" s="236"/>
      <c r="K80" s="236"/>
      <c r="L80" s="232"/>
      <c r="M80" s="233"/>
      <c r="N80" s="236"/>
      <c r="O80" s="236"/>
      <c r="P80" s="236"/>
      <c r="Q80" s="233"/>
      <c r="R80" s="239"/>
      <c r="S80" s="13"/>
    </row>
    <row r="81" ht="21.0" customHeight="1">
      <c r="A81" s="13"/>
      <c r="B81" s="241"/>
      <c r="C81" s="241"/>
      <c r="D81" s="231"/>
      <c r="E81" s="231"/>
      <c r="F81" s="231"/>
      <c r="G81" s="232"/>
      <c r="H81" s="233"/>
      <c r="I81" s="236"/>
      <c r="J81" s="236"/>
      <c r="K81" s="236"/>
      <c r="L81" s="232"/>
      <c r="M81" s="233"/>
      <c r="N81" s="236"/>
      <c r="O81" s="236"/>
      <c r="P81" s="236"/>
      <c r="Q81" s="233"/>
      <c r="R81" s="239"/>
      <c r="S81" s="13"/>
    </row>
    <row r="82" ht="21.0" customHeight="1">
      <c r="A82" s="13"/>
      <c r="B82" s="241"/>
      <c r="C82" s="241"/>
      <c r="D82" s="231"/>
      <c r="E82" s="231"/>
      <c r="F82" s="231"/>
      <c r="G82" s="232"/>
      <c r="H82" s="233"/>
      <c r="I82" s="236"/>
      <c r="J82" s="236"/>
      <c r="K82" s="236"/>
      <c r="L82" s="232"/>
      <c r="M82" s="233"/>
      <c r="N82" s="236"/>
      <c r="O82" s="236"/>
      <c r="P82" s="236"/>
      <c r="Q82" s="233"/>
      <c r="R82" s="239"/>
      <c r="S82" s="13"/>
    </row>
    <row r="83" ht="21.0" customHeight="1">
      <c r="A83" s="13"/>
      <c r="B83" s="241"/>
      <c r="C83" s="241"/>
      <c r="D83" s="231"/>
      <c r="E83" s="231"/>
      <c r="F83" s="231"/>
      <c r="G83" s="232"/>
      <c r="H83" s="233"/>
      <c r="I83" s="236"/>
      <c r="J83" s="236"/>
      <c r="K83" s="236"/>
      <c r="L83" s="232"/>
      <c r="M83" s="233"/>
      <c r="N83" s="236"/>
      <c r="O83" s="236"/>
      <c r="P83" s="236"/>
      <c r="Q83" s="233"/>
      <c r="R83" s="239"/>
      <c r="S83" s="13"/>
    </row>
    <row r="84" ht="21.0" customHeight="1">
      <c r="A84" s="13"/>
      <c r="B84" s="241"/>
      <c r="C84" s="241"/>
      <c r="D84" s="231"/>
      <c r="E84" s="231"/>
      <c r="F84" s="231"/>
      <c r="G84" s="232"/>
      <c r="H84" s="233"/>
      <c r="I84" s="236"/>
      <c r="J84" s="236"/>
      <c r="K84" s="236"/>
      <c r="L84" s="232"/>
      <c r="M84" s="233"/>
      <c r="N84" s="236"/>
      <c r="O84" s="236"/>
      <c r="P84" s="236"/>
      <c r="Q84" s="233"/>
      <c r="R84" s="239"/>
      <c r="S84" s="13"/>
    </row>
    <row r="85" ht="21.0" customHeight="1">
      <c r="A85" s="13"/>
      <c r="B85" s="241"/>
      <c r="C85" s="241"/>
      <c r="D85" s="231"/>
      <c r="E85" s="231"/>
      <c r="F85" s="231"/>
      <c r="G85" s="232"/>
      <c r="H85" s="233"/>
      <c r="I85" s="236"/>
      <c r="J85" s="236"/>
      <c r="K85" s="236"/>
      <c r="L85" s="232"/>
      <c r="M85" s="233"/>
      <c r="N85" s="236"/>
      <c r="O85" s="236"/>
      <c r="P85" s="236"/>
      <c r="Q85" s="233"/>
      <c r="R85" s="239"/>
      <c r="S85" s="13"/>
    </row>
    <row r="86" ht="21.0" customHeight="1">
      <c r="A86" s="13"/>
      <c r="B86" s="241"/>
      <c r="C86" s="241"/>
      <c r="D86" s="231"/>
      <c r="E86" s="231"/>
      <c r="F86" s="231"/>
      <c r="G86" s="232"/>
      <c r="H86" s="233"/>
      <c r="I86" s="236"/>
      <c r="J86" s="236"/>
      <c r="K86" s="236"/>
      <c r="L86" s="232"/>
      <c r="M86" s="233"/>
      <c r="N86" s="236"/>
      <c r="O86" s="236"/>
      <c r="P86" s="236"/>
      <c r="Q86" s="233"/>
      <c r="R86" s="239"/>
      <c r="S86" s="13"/>
    </row>
    <row r="87" ht="21.0" customHeight="1">
      <c r="A87" s="13"/>
      <c r="B87" s="241"/>
      <c r="C87" s="241"/>
      <c r="D87" s="231"/>
      <c r="E87" s="231"/>
      <c r="F87" s="231"/>
      <c r="G87" s="232"/>
      <c r="H87" s="233"/>
      <c r="I87" s="236"/>
      <c r="J87" s="236"/>
      <c r="K87" s="236"/>
      <c r="L87" s="232"/>
      <c r="M87" s="233"/>
      <c r="N87" s="236"/>
      <c r="O87" s="236"/>
      <c r="P87" s="236"/>
      <c r="Q87" s="233"/>
      <c r="R87" s="239"/>
      <c r="S87" s="13"/>
    </row>
    <row r="88" ht="21.0" customHeight="1">
      <c r="A88" s="13"/>
      <c r="B88" s="241"/>
      <c r="C88" s="241"/>
      <c r="D88" s="231"/>
      <c r="E88" s="231"/>
      <c r="F88" s="231"/>
      <c r="G88" s="232"/>
      <c r="H88" s="233"/>
      <c r="I88" s="236"/>
      <c r="J88" s="236"/>
      <c r="K88" s="236"/>
      <c r="L88" s="232"/>
      <c r="M88" s="233"/>
      <c r="N88" s="236"/>
      <c r="O88" s="236"/>
      <c r="P88" s="236"/>
      <c r="Q88" s="233"/>
      <c r="R88" s="239"/>
      <c r="S88" s="13"/>
    </row>
    <row r="89" ht="21.0" customHeight="1">
      <c r="A89" s="13"/>
      <c r="B89" s="241"/>
      <c r="C89" s="241"/>
      <c r="D89" s="231"/>
      <c r="E89" s="231"/>
      <c r="F89" s="231"/>
      <c r="G89" s="232"/>
      <c r="H89" s="233"/>
      <c r="I89" s="236"/>
      <c r="J89" s="236"/>
      <c r="K89" s="236"/>
      <c r="L89" s="232"/>
      <c r="M89" s="233"/>
      <c r="N89" s="236"/>
      <c r="O89" s="236"/>
      <c r="P89" s="236"/>
      <c r="Q89" s="233"/>
      <c r="R89" s="239"/>
      <c r="S89" s="13"/>
    </row>
    <row r="90" ht="21.0" customHeight="1">
      <c r="A90" s="13"/>
      <c r="B90" s="241"/>
      <c r="C90" s="241"/>
      <c r="D90" s="231"/>
      <c r="E90" s="231"/>
      <c r="F90" s="231"/>
      <c r="G90" s="232"/>
      <c r="H90" s="233"/>
      <c r="I90" s="236"/>
      <c r="J90" s="236"/>
      <c r="K90" s="236"/>
      <c r="L90" s="232"/>
      <c r="M90" s="233"/>
      <c r="N90" s="236"/>
      <c r="O90" s="236"/>
      <c r="P90" s="236"/>
      <c r="Q90" s="233"/>
      <c r="R90" s="239"/>
      <c r="S90" s="13"/>
    </row>
    <row r="91" ht="21.0" customHeight="1">
      <c r="A91" s="13"/>
      <c r="B91" s="241"/>
      <c r="C91" s="241"/>
      <c r="D91" s="231"/>
      <c r="E91" s="231"/>
      <c r="F91" s="231"/>
      <c r="G91" s="232"/>
      <c r="H91" s="233"/>
      <c r="I91" s="236"/>
      <c r="J91" s="236"/>
      <c r="K91" s="236"/>
      <c r="L91" s="232"/>
      <c r="M91" s="233"/>
      <c r="N91" s="236"/>
      <c r="O91" s="236"/>
      <c r="P91" s="236"/>
      <c r="Q91" s="233"/>
      <c r="R91" s="239"/>
      <c r="S91" s="13"/>
    </row>
    <row r="92" ht="21.0" customHeight="1">
      <c r="A92" s="13"/>
      <c r="B92" s="241"/>
      <c r="C92" s="241"/>
      <c r="D92" s="231"/>
      <c r="E92" s="231"/>
      <c r="F92" s="231"/>
      <c r="G92" s="232"/>
      <c r="H92" s="233"/>
      <c r="I92" s="236"/>
      <c r="J92" s="236"/>
      <c r="K92" s="236"/>
      <c r="L92" s="232"/>
      <c r="M92" s="233"/>
      <c r="N92" s="236"/>
      <c r="O92" s="236"/>
      <c r="P92" s="236"/>
      <c r="Q92" s="233"/>
      <c r="R92" s="239"/>
      <c r="S92" s="13"/>
    </row>
    <row r="93" ht="21.0" customHeight="1">
      <c r="A93" s="13"/>
      <c r="B93" s="241"/>
      <c r="C93" s="241"/>
      <c r="D93" s="231"/>
      <c r="E93" s="231"/>
      <c r="F93" s="231"/>
      <c r="G93" s="232"/>
      <c r="H93" s="233"/>
      <c r="I93" s="236"/>
      <c r="J93" s="236"/>
      <c r="K93" s="236"/>
      <c r="L93" s="232"/>
      <c r="M93" s="233"/>
      <c r="N93" s="236"/>
      <c r="O93" s="236"/>
      <c r="P93" s="236"/>
      <c r="Q93" s="233"/>
      <c r="R93" s="239"/>
      <c r="S93" s="13"/>
    </row>
    <row r="94" ht="21.0" customHeight="1">
      <c r="A94" s="13"/>
      <c r="B94" s="241"/>
      <c r="C94" s="241"/>
      <c r="D94" s="231"/>
      <c r="E94" s="231"/>
      <c r="F94" s="231"/>
      <c r="G94" s="232"/>
      <c r="H94" s="233"/>
      <c r="I94" s="236"/>
      <c r="J94" s="236"/>
      <c r="K94" s="236"/>
      <c r="L94" s="232"/>
      <c r="M94" s="233"/>
      <c r="N94" s="236"/>
      <c r="O94" s="236"/>
      <c r="P94" s="236"/>
      <c r="Q94" s="233"/>
      <c r="R94" s="239"/>
      <c r="S94" s="13"/>
    </row>
    <row r="95" ht="21.0" customHeight="1">
      <c r="A95" s="13"/>
      <c r="B95" s="241"/>
      <c r="C95" s="241"/>
      <c r="D95" s="231"/>
      <c r="E95" s="231"/>
      <c r="F95" s="231"/>
      <c r="G95" s="232"/>
      <c r="H95" s="233"/>
      <c r="I95" s="234"/>
      <c r="J95" s="236"/>
      <c r="K95" s="236"/>
      <c r="L95" s="232"/>
      <c r="M95" s="233"/>
      <c r="N95" s="236"/>
      <c r="O95" s="236"/>
      <c r="P95" s="236"/>
      <c r="Q95" s="233"/>
      <c r="R95" s="239"/>
      <c r="S95" s="13"/>
    </row>
    <row r="96" ht="21.0" customHeight="1">
      <c r="A96" s="13"/>
      <c r="B96" s="241"/>
      <c r="C96" s="241"/>
      <c r="D96" s="231"/>
      <c r="E96" s="231"/>
      <c r="F96" s="231"/>
      <c r="G96" s="232"/>
      <c r="H96" s="233"/>
      <c r="I96" s="236"/>
      <c r="J96" s="236"/>
      <c r="K96" s="236"/>
      <c r="L96" s="232"/>
      <c r="M96" s="233"/>
      <c r="N96" s="236"/>
      <c r="O96" s="236"/>
      <c r="P96" s="236"/>
      <c r="Q96" s="233"/>
      <c r="R96" s="239"/>
      <c r="S96" s="13"/>
    </row>
    <row r="97" ht="21.0" customHeight="1">
      <c r="A97" s="13"/>
      <c r="B97" s="241"/>
      <c r="C97" s="241"/>
      <c r="D97" s="231"/>
      <c r="E97" s="231"/>
      <c r="F97" s="231"/>
      <c r="G97" s="232"/>
      <c r="H97" s="233"/>
      <c r="I97" s="236"/>
      <c r="J97" s="236"/>
      <c r="K97" s="236"/>
      <c r="L97" s="232"/>
      <c r="M97" s="233"/>
      <c r="N97" s="236"/>
      <c r="O97" s="236"/>
      <c r="P97" s="236"/>
      <c r="Q97" s="233"/>
      <c r="R97" s="239"/>
      <c r="S97" s="13"/>
    </row>
    <row r="98" ht="21.0" customHeight="1">
      <c r="A98" s="13"/>
      <c r="B98" s="241"/>
      <c r="C98" s="241"/>
      <c r="D98" s="231"/>
      <c r="E98" s="231"/>
      <c r="F98" s="231"/>
      <c r="G98" s="232"/>
      <c r="H98" s="233"/>
      <c r="I98" s="236"/>
      <c r="J98" s="236"/>
      <c r="K98" s="236"/>
      <c r="L98" s="232"/>
      <c r="M98" s="233"/>
      <c r="N98" s="236"/>
      <c r="O98" s="236"/>
      <c r="P98" s="236"/>
      <c r="Q98" s="233"/>
      <c r="R98" s="239"/>
      <c r="S98" s="13"/>
    </row>
    <row r="99" ht="21.0" customHeight="1">
      <c r="A99" s="13"/>
      <c r="B99" s="241"/>
      <c r="C99" s="241"/>
      <c r="D99" s="231"/>
      <c r="E99" s="231"/>
      <c r="F99" s="231"/>
      <c r="G99" s="232"/>
      <c r="H99" s="233"/>
      <c r="I99" s="236"/>
      <c r="J99" s="236"/>
      <c r="K99" s="236"/>
      <c r="L99" s="232"/>
      <c r="M99" s="233"/>
      <c r="N99" s="236"/>
      <c r="O99" s="236"/>
      <c r="P99" s="236"/>
      <c r="Q99" s="233"/>
      <c r="R99" s="239"/>
      <c r="S99" s="13"/>
    </row>
    <row r="100" ht="21.0" customHeight="1">
      <c r="A100" s="13"/>
      <c r="B100" s="241"/>
      <c r="C100" s="241"/>
      <c r="D100" s="231"/>
      <c r="E100" s="231"/>
      <c r="F100" s="231"/>
      <c r="G100" s="232"/>
      <c r="H100" s="233"/>
      <c r="I100" s="236"/>
      <c r="J100" s="236"/>
      <c r="K100" s="236"/>
      <c r="L100" s="232"/>
      <c r="M100" s="233"/>
      <c r="N100" s="236"/>
      <c r="O100" s="236"/>
      <c r="P100" s="236"/>
      <c r="Q100" s="233"/>
      <c r="R100" s="239"/>
      <c r="S100" s="13"/>
    </row>
    <row r="101" ht="21.0" customHeight="1">
      <c r="A101" s="13"/>
      <c r="B101" s="241"/>
      <c r="C101" s="241"/>
      <c r="D101" s="231"/>
      <c r="E101" s="231"/>
      <c r="F101" s="231"/>
      <c r="G101" s="232"/>
      <c r="H101" s="233"/>
      <c r="I101" s="236"/>
      <c r="J101" s="236"/>
      <c r="K101" s="236"/>
      <c r="L101" s="232"/>
      <c r="M101" s="233"/>
      <c r="N101" s="236"/>
      <c r="O101" s="236"/>
      <c r="P101" s="236"/>
      <c r="Q101" s="233"/>
      <c r="R101" s="239"/>
      <c r="S101" s="13"/>
    </row>
    <row r="102" ht="21.0" customHeight="1">
      <c r="A102" s="13"/>
      <c r="B102" s="241"/>
      <c r="C102" s="241"/>
      <c r="D102" s="231"/>
      <c r="E102" s="231"/>
      <c r="F102" s="231"/>
      <c r="G102" s="232"/>
      <c r="H102" s="233"/>
      <c r="I102" s="236"/>
      <c r="J102" s="236"/>
      <c r="K102" s="236"/>
      <c r="L102" s="232"/>
      <c r="M102" s="233"/>
      <c r="N102" s="236"/>
      <c r="O102" s="236"/>
      <c r="P102" s="236"/>
      <c r="Q102" s="233"/>
      <c r="R102" s="239"/>
      <c r="S102" s="13"/>
    </row>
    <row r="103" ht="21.0" customHeight="1">
      <c r="A103" s="13"/>
      <c r="B103" s="241"/>
      <c r="C103" s="241"/>
      <c r="D103" s="231"/>
      <c r="E103" s="231"/>
      <c r="F103" s="231"/>
      <c r="G103" s="232"/>
      <c r="H103" s="233"/>
      <c r="I103" s="236"/>
      <c r="J103" s="236"/>
      <c r="K103" s="236"/>
      <c r="L103" s="232"/>
      <c r="M103" s="233"/>
      <c r="N103" s="236"/>
      <c r="O103" s="236"/>
      <c r="P103" s="236"/>
      <c r="Q103" s="233"/>
      <c r="R103" s="239"/>
      <c r="S103" s="13"/>
    </row>
    <row r="104" ht="21.0" customHeight="1">
      <c r="A104" s="13"/>
      <c r="B104" s="241"/>
      <c r="C104" s="241"/>
      <c r="D104" s="231"/>
      <c r="E104" s="231"/>
      <c r="F104" s="231"/>
      <c r="G104" s="232"/>
      <c r="H104" s="233"/>
      <c r="I104" s="236"/>
      <c r="J104" s="236"/>
      <c r="K104" s="236"/>
      <c r="L104" s="232"/>
      <c r="M104" s="233"/>
      <c r="N104" s="236"/>
      <c r="O104" s="236"/>
      <c r="P104" s="236"/>
      <c r="Q104" s="233"/>
      <c r="R104" s="239"/>
      <c r="S104" s="13"/>
    </row>
    <row r="105" ht="21.0" customHeight="1">
      <c r="A105" s="13"/>
      <c r="B105" s="241"/>
      <c r="C105" s="241"/>
      <c r="D105" s="231"/>
      <c r="E105" s="231"/>
      <c r="F105" s="231"/>
      <c r="G105" s="232"/>
      <c r="H105" s="233"/>
      <c r="I105" s="236"/>
      <c r="J105" s="236"/>
      <c r="K105" s="236"/>
      <c r="L105" s="232"/>
      <c r="M105" s="233"/>
      <c r="N105" s="236"/>
      <c r="O105" s="236"/>
      <c r="P105" s="236"/>
      <c r="Q105" s="233"/>
      <c r="R105" s="239"/>
      <c r="S105" s="13"/>
    </row>
    <row r="106" ht="21.0" customHeight="1">
      <c r="A106" s="13"/>
      <c r="B106" s="241"/>
      <c r="C106" s="241"/>
      <c r="D106" s="231"/>
      <c r="E106" s="231"/>
      <c r="F106" s="231"/>
      <c r="G106" s="232"/>
      <c r="H106" s="233"/>
      <c r="I106" s="236"/>
      <c r="J106" s="236"/>
      <c r="K106" s="236"/>
      <c r="L106" s="232"/>
      <c r="M106" s="233"/>
      <c r="N106" s="236"/>
      <c r="O106" s="236"/>
      <c r="P106" s="236"/>
      <c r="Q106" s="233"/>
      <c r="R106" s="239"/>
      <c r="S106" s="13"/>
    </row>
    <row r="107" ht="21.0" customHeight="1">
      <c r="A107" s="13"/>
      <c r="B107" s="241"/>
      <c r="C107" s="241"/>
      <c r="D107" s="231"/>
      <c r="E107" s="231"/>
      <c r="F107" s="231"/>
      <c r="G107" s="232"/>
      <c r="H107" s="233"/>
      <c r="I107" s="236"/>
      <c r="J107" s="236"/>
      <c r="K107" s="236"/>
      <c r="L107" s="232"/>
      <c r="M107" s="233"/>
      <c r="N107" s="236"/>
      <c r="O107" s="236"/>
      <c r="P107" s="236"/>
      <c r="Q107" s="233"/>
      <c r="R107" s="239"/>
      <c r="S107" s="13"/>
    </row>
    <row r="108" ht="21.0" customHeight="1">
      <c r="A108" s="13"/>
      <c r="B108" s="241"/>
      <c r="C108" s="241"/>
      <c r="D108" s="231"/>
      <c r="E108" s="231"/>
      <c r="F108" s="231"/>
      <c r="G108" s="232"/>
      <c r="H108" s="233"/>
      <c r="I108" s="236"/>
      <c r="J108" s="236"/>
      <c r="K108" s="236"/>
      <c r="L108" s="232"/>
      <c r="M108" s="233"/>
      <c r="N108" s="236"/>
      <c r="O108" s="236"/>
      <c r="P108" s="236"/>
      <c r="Q108" s="233"/>
      <c r="R108" s="239"/>
      <c r="S108" s="13"/>
    </row>
    <row r="109" ht="21.0" customHeight="1">
      <c r="A109" s="13"/>
      <c r="B109" s="241"/>
      <c r="C109" s="241"/>
      <c r="D109" s="231"/>
      <c r="E109" s="231"/>
      <c r="F109" s="231"/>
      <c r="G109" s="232"/>
      <c r="H109" s="233"/>
      <c r="I109" s="236"/>
      <c r="J109" s="236"/>
      <c r="K109" s="236"/>
      <c r="L109" s="232"/>
      <c r="M109" s="233"/>
      <c r="N109" s="236"/>
      <c r="O109" s="236"/>
      <c r="P109" s="236"/>
      <c r="Q109" s="233"/>
      <c r="R109" s="239"/>
      <c r="S109" s="13"/>
    </row>
    <row r="110" ht="21.0" customHeight="1">
      <c r="A110" s="13"/>
      <c r="B110" s="241"/>
      <c r="C110" s="241"/>
      <c r="D110" s="231"/>
      <c r="E110" s="231"/>
      <c r="F110" s="231"/>
      <c r="G110" s="232"/>
      <c r="H110" s="233"/>
      <c r="I110" s="236"/>
      <c r="J110" s="236"/>
      <c r="K110" s="236"/>
      <c r="L110" s="232"/>
      <c r="M110" s="233"/>
      <c r="N110" s="236"/>
      <c r="O110" s="236"/>
      <c r="P110" s="236"/>
      <c r="Q110" s="233"/>
      <c r="R110" s="239"/>
      <c r="S110" s="13"/>
    </row>
    <row r="111" ht="21.0" customHeight="1">
      <c r="A111" s="13"/>
      <c r="B111" s="241"/>
      <c r="C111" s="241"/>
      <c r="D111" s="231"/>
      <c r="E111" s="231"/>
      <c r="F111" s="231"/>
      <c r="G111" s="232"/>
      <c r="H111" s="233"/>
      <c r="I111" s="236"/>
      <c r="J111" s="236"/>
      <c r="K111" s="236"/>
      <c r="L111" s="232"/>
      <c r="M111" s="233"/>
      <c r="N111" s="236"/>
      <c r="O111" s="236"/>
      <c r="P111" s="236"/>
      <c r="Q111" s="233"/>
      <c r="R111" s="239"/>
      <c r="S111" s="13"/>
    </row>
    <row r="112" ht="21.0" customHeight="1">
      <c r="A112" s="13"/>
      <c r="B112" s="241"/>
      <c r="C112" s="241"/>
      <c r="D112" s="231"/>
      <c r="E112" s="231"/>
      <c r="F112" s="231"/>
      <c r="G112" s="232"/>
      <c r="H112" s="233"/>
      <c r="I112" s="236"/>
      <c r="J112" s="236"/>
      <c r="K112" s="236"/>
      <c r="L112" s="232"/>
      <c r="M112" s="233"/>
      <c r="N112" s="236"/>
      <c r="O112" s="236"/>
      <c r="P112" s="236"/>
      <c r="Q112" s="233"/>
      <c r="R112" s="239"/>
      <c r="S112" s="13"/>
    </row>
    <row r="113" ht="21.0" customHeight="1">
      <c r="A113" s="13"/>
      <c r="B113" s="241"/>
      <c r="C113" s="241"/>
      <c r="D113" s="231"/>
      <c r="E113" s="231"/>
      <c r="F113" s="231"/>
      <c r="G113" s="232"/>
      <c r="H113" s="233"/>
      <c r="I113" s="236"/>
      <c r="J113" s="236"/>
      <c r="K113" s="236"/>
      <c r="L113" s="232"/>
      <c r="M113" s="233"/>
      <c r="N113" s="236"/>
      <c r="O113" s="236"/>
      <c r="P113" s="236"/>
      <c r="Q113" s="233"/>
      <c r="R113" s="239"/>
      <c r="S113" s="13"/>
    </row>
    <row r="114" ht="21.0" customHeight="1">
      <c r="A114" s="13"/>
      <c r="B114" s="241"/>
      <c r="C114" s="241"/>
      <c r="D114" s="231"/>
      <c r="E114" s="231"/>
      <c r="F114" s="231"/>
      <c r="G114" s="232"/>
      <c r="H114" s="233"/>
      <c r="I114" s="236"/>
      <c r="J114" s="236"/>
      <c r="K114" s="236"/>
      <c r="L114" s="232"/>
      <c r="M114" s="233"/>
      <c r="N114" s="236"/>
      <c r="O114" s="236"/>
      <c r="P114" s="236"/>
      <c r="Q114" s="233"/>
      <c r="R114" s="239"/>
      <c r="S114" s="13"/>
    </row>
    <row r="115" ht="21.0" customHeight="1">
      <c r="A115" s="13"/>
      <c r="B115" s="241"/>
      <c r="C115" s="241"/>
      <c r="D115" s="231"/>
      <c r="E115" s="231"/>
      <c r="F115" s="231"/>
      <c r="G115" s="232"/>
      <c r="H115" s="233"/>
      <c r="I115" s="236"/>
      <c r="J115" s="236"/>
      <c r="K115" s="236"/>
      <c r="L115" s="232"/>
      <c r="M115" s="233"/>
      <c r="N115" s="236"/>
      <c r="O115" s="236"/>
      <c r="P115" s="236"/>
      <c r="Q115" s="233"/>
      <c r="R115" s="239"/>
      <c r="S115" s="13"/>
    </row>
    <row r="116" ht="21.0" customHeight="1">
      <c r="A116" s="13"/>
      <c r="B116" s="241"/>
      <c r="C116" s="241"/>
      <c r="D116" s="231"/>
      <c r="E116" s="231"/>
      <c r="F116" s="231"/>
      <c r="G116" s="232"/>
      <c r="H116" s="233"/>
      <c r="I116" s="236"/>
      <c r="J116" s="236"/>
      <c r="K116" s="236"/>
      <c r="L116" s="232"/>
      <c r="M116" s="233"/>
      <c r="N116" s="236"/>
      <c r="O116" s="236"/>
      <c r="P116" s="236"/>
      <c r="Q116" s="233"/>
      <c r="R116" s="239"/>
      <c r="S116" s="13"/>
    </row>
    <row r="117" ht="21.0" customHeight="1">
      <c r="A117" s="13"/>
      <c r="B117" s="241"/>
      <c r="C117" s="241"/>
      <c r="D117" s="231"/>
      <c r="E117" s="231"/>
      <c r="F117" s="231"/>
      <c r="G117" s="232"/>
      <c r="H117" s="233"/>
      <c r="I117" s="236"/>
      <c r="J117" s="236"/>
      <c r="K117" s="236"/>
      <c r="L117" s="232"/>
      <c r="M117" s="233"/>
      <c r="N117" s="236"/>
      <c r="O117" s="236"/>
      <c r="P117" s="236"/>
      <c r="Q117" s="233"/>
      <c r="R117" s="239"/>
      <c r="S117" s="13"/>
    </row>
    <row r="118" ht="21.0" customHeight="1">
      <c r="A118" s="13"/>
      <c r="B118" s="241"/>
      <c r="C118" s="241"/>
      <c r="D118" s="231"/>
      <c r="E118" s="231"/>
      <c r="F118" s="231"/>
      <c r="G118" s="232"/>
      <c r="H118" s="233"/>
      <c r="I118" s="236"/>
      <c r="J118" s="236"/>
      <c r="K118" s="236"/>
      <c r="L118" s="232"/>
      <c r="M118" s="233"/>
      <c r="N118" s="236"/>
      <c r="O118" s="236"/>
      <c r="P118" s="236"/>
      <c r="Q118" s="233"/>
      <c r="R118" s="239"/>
      <c r="S118" s="13"/>
    </row>
    <row r="119" ht="21.0" customHeight="1">
      <c r="A119" s="13"/>
      <c r="B119" s="241"/>
      <c r="C119" s="241"/>
      <c r="D119" s="231"/>
      <c r="E119" s="231"/>
      <c r="F119" s="231"/>
      <c r="G119" s="232"/>
      <c r="H119" s="233"/>
      <c r="I119" s="236"/>
      <c r="J119" s="236"/>
      <c r="K119" s="236"/>
      <c r="L119" s="232"/>
      <c r="M119" s="233"/>
      <c r="N119" s="236"/>
      <c r="O119" s="236"/>
      <c r="P119" s="236"/>
      <c r="Q119" s="233"/>
      <c r="R119" s="239"/>
      <c r="S119" s="13"/>
    </row>
    <row r="120" ht="21.0" customHeight="1">
      <c r="A120" s="13"/>
      <c r="B120" s="241"/>
      <c r="C120" s="241"/>
      <c r="D120" s="231"/>
      <c r="E120" s="231"/>
      <c r="F120" s="231"/>
      <c r="G120" s="232"/>
      <c r="H120" s="233"/>
      <c r="I120" s="236"/>
      <c r="J120" s="236"/>
      <c r="K120" s="236"/>
      <c r="L120" s="232"/>
      <c r="M120" s="233"/>
      <c r="N120" s="236"/>
      <c r="O120" s="236"/>
      <c r="P120" s="236"/>
      <c r="Q120" s="233"/>
      <c r="R120" s="239"/>
      <c r="S120" s="13"/>
    </row>
    <row r="121" ht="21.0" customHeight="1">
      <c r="A121" s="13"/>
      <c r="B121" s="241"/>
      <c r="C121" s="241"/>
      <c r="D121" s="231"/>
      <c r="E121" s="231"/>
      <c r="F121" s="231"/>
      <c r="G121" s="232"/>
      <c r="H121" s="233"/>
      <c r="I121" s="236"/>
      <c r="J121" s="236"/>
      <c r="K121" s="236"/>
      <c r="L121" s="232"/>
      <c r="M121" s="233"/>
      <c r="N121" s="236"/>
      <c r="O121" s="236"/>
      <c r="P121" s="236"/>
      <c r="Q121" s="233"/>
      <c r="R121" s="239"/>
      <c r="S121" s="13"/>
    </row>
    <row r="122" ht="21.0" customHeight="1">
      <c r="A122" s="13"/>
      <c r="B122" s="241"/>
      <c r="C122" s="241"/>
      <c r="D122" s="231"/>
      <c r="E122" s="231"/>
      <c r="F122" s="231"/>
      <c r="G122" s="232"/>
      <c r="H122" s="233"/>
      <c r="I122" s="236"/>
      <c r="J122" s="236"/>
      <c r="K122" s="236"/>
      <c r="L122" s="232"/>
      <c r="M122" s="233"/>
      <c r="N122" s="236"/>
      <c r="O122" s="236"/>
      <c r="P122" s="236"/>
      <c r="Q122" s="233"/>
      <c r="R122" s="239"/>
      <c r="S122" s="13"/>
    </row>
    <row r="123" ht="21.0" customHeight="1">
      <c r="A123" s="13"/>
      <c r="B123" s="241"/>
      <c r="C123" s="241"/>
      <c r="D123" s="231"/>
      <c r="E123" s="231"/>
      <c r="F123" s="231"/>
      <c r="G123" s="232"/>
      <c r="H123" s="233"/>
      <c r="I123" s="236"/>
      <c r="J123" s="236"/>
      <c r="K123" s="236"/>
      <c r="L123" s="232"/>
      <c r="M123" s="233"/>
      <c r="N123" s="236"/>
      <c r="O123" s="236"/>
      <c r="P123" s="236"/>
      <c r="Q123" s="233"/>
      <c r="R123" s="239"/>
      <c r="S123" s="13"/>
    </row>
    <row r="124" ht="21.0" customHeight="1">
      <c r="A124" s="13"/>
      <c r="B124" s="241"/>
      <c r="C124" s="241"/>
      <c r="D124" s="231"/>
      <c r="E124" s="231"/>
      <c r="F124" s="231"/>
      <c r="G124" s="232"/>
      <c r="H124" s="233"/>
      <c r="I124" s="236"/>
      <c r="J124" s="236"/>
      <c r="K124" s="236"/>
      <c r="L124" s="232"/>
      <c r="M124" s="233"/>
      <c r="N124" s="236"/>
      <c r="O124" s="236"/>
      <c r="P124" s="236"/>
      <c r="Q124" s="233"/>
      <c r="R124" s="239"/>
      <c r="S124" s="13"/>
    </row>
    <row r="125" ht="21.0" customHeight="1">
      <c r="A125" s="13"/>
      <c r="B125" s="241"/>
      <c r="C125" s="241"/>
      <c r="D125" s="231"/>
      <c r="E125" s="231"/>
      <c r="F125" s="231"/>
      <c r="G125" s="232"/>
      <c r="H125" s="233"/>
      <c r="I125" s="236"/>
      <c r="J125" s="236"/>
      <c r="K125" s="236"/>
      <c r="L125" s="232"/>
      <c r="M125" s="233"/>
      <c r="N125" s="236"/>
      <c r="O125" s="236"/>
      <c r="P125" s="236"/>
      <c r="Q125" s="233"/>
      <c r="R125" s="239"/>
      <c r="S125" s="13"/>
    </row>
    <row r="126" ht="21.0" customHeight="1">
      <c r="A126" s="13"/>
      <c r="B126" s="241"/>
      <c r="C126" s="241"/>
      <c r="D126" s="231"/>
      <c r="E126" s="231"/>
      <c r="F126" s="231"/>
      <c r="G126" s="232"/>
      <c r="H126" s="233"/>
      <c r="I126" s="236"/>
      <c r="J126" s="236"/>
      <c r="K126" s="236"/>
      <c r="L126" s="232"/>
      <c r="M126" s="233"/>
      <c r="N126" s="236"/>
      <c r="O126" s="236"/>
      <c r="P126" s="236"/>
      <c r="Q126" s="233"/>
      <c r="R126" s="239"/>
      <c r="S126" s="13"/>
    </row>
    <row r="127" ht="21.0" customHeight="1">
      <c r="A127" s="13"/>
      <c r="B127" s="241"/>
      <c r="C127" s="241"/>
      <c r="D127" s="231"/>
      <c r="E127" s="231"/>
      <c r="F127" s="231"/>
      <c r="G127" s="232"/>
      <c r="H127" s="233"/>
      <c r="I127" s="236"/>
      <c r="J127" s="236"/>
      <c r="K127" s="236"/>
      <c r="L127" s="232"/>
      <c r="M127" s="233"/>
      <c r="N127" s="236"/>
      <c r="O127" s="236"/>
      <c r="P127" s="236"/>
      <c r="Q127" s="233"/>
      <c r="R127" s="239"/>
      <c r="S127" s="13"/>
    </row>
    <row r="128" ht="21.0" customHeight="1">
      <c r="A128" s="13"/>
      <c r="B128" s="241"/>
      <c r="C128" s="241"/>
      <c r="D128" s="231"/>
      <c r="E128" s="231"/>
      <c r="F128" s="231"/>
      <c r="G128" s="232"/>
      <c r="H128" s="233"/>
      <c r="I128" s="236"/>
      <c r="J128" s="236"/>
      <c r="K128" s="236"/>
      <c r="L128" s="232"/>
      <c r="M128" s="233"/>
      <c r="N128" s="236"/>
      <c r="O128" s="236"/>
      <c r="P128" s="236"/>
      <c r="Q128" s="233"/>
      <c r="R128" s="239"/>
      <c r="S128" s="13"/>
    </row>
    <row r="129" ht="21.0" customHeight="1">
      <c r="A129" s="13"/>
      <c r="B129" s="241"/>
      <c r="C129" s="241"/>
      <c r="D129" s="231"/>
      <c r="E129" s="231"/>
      <c r="F129" s="231"/>
      <c r="G129" s="232"/>
      <c r="H129" s="233"/>
      <c r="I129" s="236"/>
      <c r="J129" s="236"/>
      <c r="K129" s="236"/>
      <c r="L129" s="232"/>
      <c r="M129" s="233"/>
      <c r="N129" s="236"/>
      <c r="O129" s="236"/>
      <c r="P129" s="236"/>
      <c r="Q129" s="233"/>
      <c r="R129" s="239"/>
      <c r="S129" s="13"/>
    </row>
    <row r="130" ht="21.0" customHeight="1">
      <c r="A130" s="13"/>
      <c r="B130" s="241"/>
      <c r="C130" s="241"/>
      <c r="D130" s="231"/>
      <c r="E130" s="231"/>
      <c r="F130" s="231"/>
      <c r="G130" s="232"/>
      <c r="H130" s="233"/>
      <c r="I130" s="236"/>
      <c r="J130" s="236"/>
      <c r="K130" s="236"/>
      <c r="L130" s="232"/>
      <c r="M130" s="233"/>
      <c r="N130" s="236"/>
      <c r="O130" s="236"/>
      <c r="P130" s="236"/>
      <c r="Q130" s="233"/>
      <c r="R130" s="239"/>
      <c r="S130" s="13"/>
    </row>
    <row r="131" ht="21.0" customHeight="1">
      <c r="A131" s="13"/>
      <c r="B131" s="241"/>
      <c r="C131" s="241"/>
      <c r="D131" s="231"/>
      <c r="E131" s="231"/>
      <c r="F131" s="231"/>
      <c r="G131" s="232"/>
      <c r="H131" s="233"/>
      <c r="I131" s="236"/>
      <c r="J131" s="236"/>
      <c r="K131" s="236"/>
      <c r="L131" s="232"/>
      <c r="M131" s="233"/>
      <c r="N131" s="236"/>
      <c r="O131" s="236"/>
      <c r="P131" s="236"/>
      <c r="Q131" s="233"/>
      <c r="R131" s="239"/>
      <c r="S131" s="13"/>
    </row>
    <row r="132" ht="21.0" customHeight="1">
      <c r="A132" s="13"/>
      <c r="B132" s="241"/>
      <c r="C132" s="241"/>
      <c r="D132" s="231"/>
      <c r="E132" s="231"/>
      <c r="F132" s="231"/>
      <c r="G132" s="232"/>
      <c r="H132" s="233"/>
      <c r="I132" s="236"/>
      <c r="J132" s="236"/>
      <c r="K132" s="236"/>
      <c r="L132" s="232"/>
      <c r="M132" s="233"/>
      <c r="N132" s="236"/>
      <c r="O132" s="236"/>
      <c r="P132" s="236"/>
      <c r="Q132" s="233"/>
      <c r="R132" s="239"/>
      <c r="S132" s="13"/>
    </row>
    <row r="133" ht="21.0" customHeight="1">
      <c r="A133" s="13"/>
      <c r="B133" s="241"/>
      <c r="C133" s="241"/>
      <c r="D133" s="231"/>
      <c r="E133" s="231"/>
      <c r="F133" s="231"/>
      <c r="G133" s="232"/>
      <c r="H133" s="233"/>
      <c r="I133" s="236"/>
      <c r="J133" s="236"/>
      <c r="K133" s="236"/>
      <c r="L133" s="232"/>
      <c r="M133" s="233"/>
      <c r="N133" s="236"/>
      <c r="O133" s="236"/>
      <c r="P133" s="236"/>
      <c r="Q133" s="233"/>
      <c r="R133" s="239"/>
      <c r="S133" s="13"/>
    </row>
    <row r="134" ht="21.0" customHeight="1">
      <c r="A134" s="13"/>
      <c r="B134" s="241"/>
      <c r="C134" s="241"/>
      <c r="D134" s="231"/>
      <c r="E134" s="231"/>
      <c r="F134" s="231"/>
      <c r="G134" s="232"/>
      <c r="H134" s="233"/>
      <c r="I134" s="236"/>
      <c r="J134" s="236"/>
      <c r="K134" s="236"/>
      <c r="L134" s="232"/>
      <c r="M134" s="233"/>
      <c r="N134" s="236"/>
      <c r="O134" s="236"/>
      <c r="P134" s="236"/>
      <c r="Q134" s="233"/>
      <c r="R134" s="239"/>
      <c r="S134" s="13"/>
    </row>
    <row r="135" ht="21.0" customHeight="1">
      <c r="A135" s="13"/>
      <c r="B135" s="241"/>
      <c r="C135" s="241"/>
      <c r="D135" s="231"/>
      <c r="E135" s="231"/>
      <c r="F135" s="231"/>
      <c r="G135" s="232"/>
      <c r="H135" s="233"/>
      <c r="I135" s="236"/>
      <c r="J135" s="236"/>
      <c r="K135" s="236"/>
      <c r="L135" s="232"/>
      <c r="M135" s="233"/>
      <c r="N135" s="236"/>
      <c r="O135" s="236"/>
      <c r="P135" s="236"/>
      <c r="Q135" s="233"/>
      <c r="R135" s="239"/>
      <c r="S135" s="13"/>
    </row>
    <row r="136" ht="21.0" customHeight="1">
      <c r="A136" s="13"/>
      <c r="B136" s="241"/>
      <c r="C136" s="241"/>
      <c r="D136" s="231"/>
      <c r="E136" s="231"/>
      <c r="F136" s="231"/>
      <c r="G136" s="232"/>
      <c r="H136" s="233"/>
      <c r="I136" s="236"/>
      <c r="J136" s="236"/>
      <c r="K136" s="236"/>
      <c r="L136" s="232"/>
      <c r="M136" s="233"/>
      <c r="N136" s="236"/>
      <c r="O136" s="236"/>
      <c r="P136" s="236"/>
      <c r="Q136" s="233"/>
      <c r="R136" s="239"/>
      <c r="S136" s="13"/>
    </row>
    <row r="137" ht="21.0" customHeight="1">
      <c r="A137" s="13"/>
      <c r="B137" s="241"/>
      <c r="C137" s="241"/>
      <c r="D137" s="231"/>
      <c r="E137" s="231"/>
      <c r="F137" s="231"/>
      <c r="G137" s="232"/>
      <c r="H137" s="233"/>
      <c r="I137" s="236"/>
      <c r="J137" s="236"/>
      <c r="K137" s="236"/>
      <c r="L137" s="232"/>
      <c r="M137" s="233"/>
      <c r="N137" s="236"/>
      <c r="O137" s="236"/>
      <c r="P137" s="236"/>
      <c r="Q137" s="233"/>
      <c r="R137" s="239"/>
      <c r="S137" s="13"/>
    </row>
    <row r="138" ht="21.0" customHeight="1">
      <c r="A138" s="13"/>
      <c r="B138" s="241"/>
      <c r="C138" s="241"/>
      <c r="D138" s="231"/>
      <c r="E138" s="231"/>
      <c r="F138" s="231"/>
      <c r="G138" s="232"/>
      <c r="H138" s="233"/>
      <c r="I138" s="236"/>
      <c r="J138" s="236"/>
      <c r="K138" s="236"/>
      <c r="L138" s="232"/>
      <c r="M138" s="233"/>
      <c r="N138" s="236"/>
      <c r="O138" s="236"/>
      <c r="P138" s="236"/>
      <c r="Q138" s="233"/>
      <c r="R138" s="239"/>
      <c r="S138" s="13"/>
    </row>
    <row r="139" ht="21.0" customHeight="1">
      <c r="A139" s="13"/>
      <c r="B139" s="241"/>
      <c r="C139" s="241"/>
      <c r="D139" s="231"/>
      <c r="E139" s="231"/>
      <c r="F139" s="231"/>
      <c r="G139" s="232"/>
      <c r="H139" s="233"/>
      <c r="I139" s="236"/>
      <c r="J139" s="236"/>
      <c r="K139" s="236"/>
      <c r="L139" s="232"/>
      <c r="M139" s="233"/>
      <c r="N139" s="236"/>
      <c r="O139" s="236"/>
      <c r="P139" s="236"/>
      <c r="Q139" s="233"/>
      <c r="R139" s="239"/>
      <c r="S139" s="13"/>
    </row>
    <row r="140" ht="21.0" customHeight="1">
      <c r="A140" s="13"/>
      <c r="B140" s="241"/>
      <c r="C140" s="241"/>
      <c r="D140" s="231"/>
      <c r="E140" s="231"/>
      <c r="F140" s="231"/>
      <c r="G140" s="232"/>
      <c r="H140" s="233"/>
      <c r="I140" s="236"/>
      <c r="J140" s="236"/>
      <c r="K140" s="236"/>
      <c r="L140" s="232"/>
      <c r="M140" s="233"/>
      <c r="N140" s="236"/>
      <c r="O140" s="236"/>
      <c r="P140" s="236"/>
      <c r="Q140" s="233"/>
      <c r="R140" s="239"/>
      <c r="S140" s="13"/>
    </row>
    <row r="141" ht="21.0" customHeight="1">
      <c r="A141" s="13"/>
      <c r="B141" s="241"/>
      <c r="C141" s="241"/>
      <c r="D141" s="231"/>
      <c r="E141" s="231"/>
      <c r="F141" s="231"/>
      <c r="G141" s="232"/>
      <c r="H141" s="233"/>
      <c r="I141" s="236"/>
      <c r="J141" s="236"/>
      <c r="K141" s="236"/>
      <c r="L141" s="232"/>
      <c r="M141" s="233"/>
      <c r="N141" s="236"/>
      <c r="O141" s="236"/>
      <c r="P141" s="236"/>
      <c r="Q141" s="233"/>
      <c r="R141" s="239"/>
      <c r="S141" s="13"/>
    </row>
    <row r="142" ht="21.0" customHeight="1">
      <c r="A142" s="13"/>
      <c r="B142" s="241"/>
      <c r="C142" s="241"/>
      <c r="D142" s="231"/>
      <c r="E142" s="231"/>
      <c r="F142" s="231"/>
      <c r="G142" s="232"/>
      <c r="H142" s="233"/>
      <c r="I142" s="236"/>
      <c r="J142" s="236"/>
      <c r="K142" s="236"/>
      <c r="L142" s="232"/>
      <c r="M142" s="233"/>
      <c r="N142" s="236"/>
      <c r="O142" s="236"/>
      <c r="P142" s="236"/>
      <c r="Q142" s="233"/>
      <c r="R142" s="239"/>
      <c r="S142" s="13"/>
    </row>
    <row r="143" ht="21.0" customHeight="1">
      <c r="A143" s="13"/>
      <c r="B143" s="241"/>
      <c r="C143" s="241"/>
      <c r="D143" s="231"/>
      <c r="E143" s="231"/>
      <c r="F143" s="231"/>
      <c r="G143" s="232"/>
      <c r="H143" s="233"/>
      <c r="I143" s="236"/>
      <c r="J143" s="236"/>
      <c r="K143" s="236"/>
      <c r="L143" s="232"/>
      <c r="M143" s="233"/>
      <c r="N143" s="236"/>
      <c r="O143" s="236"/>
      <c r="P143" s="236"/>
      <c r="Q143" s="233"/>
      <c r="R143" s="239"/>
      <c r="S143" s="13"/>
    </row>
    <row r="144" ht="21.0" customHeight="1">
      <c r="A144" s="13"/>
      <c r="B144" s="241"/>
      <c r="C144" s="241"/>
      <c r="D144" s="231"/>
      <c r="E144" s="231"/>
      <c r="F144" s="231"/>
      <c r="G144" s="232"/>
      <c r="H144" s="233"/>
      <c r="I144" s="236"/>
      <c r="J144" s="236"/>
      <c r="K144" s="236"/>
      <c r="L144" s="232"/>
      <c r="M144" s="233"/>
      <c r="N144" s="236"/>
      <c r="O144" s="236"/>
      <c r="P144" s="236"/>
      <c r="Q144" s="233"/>
      <c r="R144" s="239"/>
      <c r="S144" s="13"/>
    </row>
    <row r="145" ht="21.0" customHeight="1">
      <c r="A145" s="13"/>
      <c r="B145" s="241"/>
      <c r="C145" s="241"/>
      <c r="D145" s="231"/>
      <c r="E145" s="231"/>
      <c r="F145" s="231"/>
      <c r="G145" s="232"/>
      <c r="H145" s="233"/>
      <c r="I145" s="236"/>
      <c r="J145" s="236"/>
      <c r="K145" s="236"/>
      <c r="L145" s="232"/>
      <c r="M145" s="233"/>
      <c r="N145" s="236"/>
      <c r="O145" s="236"/>
      <c r="P145" s="236"/>
      <c r="Q145" s="233"/>
      <c r="R145" s="239"/>
      <c r="S145" s="13"/>
    </row>
    <row r="146" ht="21.0" customHeight="1">
      <c r="A146" s="13"/>
      <c r="B146" s="241"/>
      <c r="C146" s="241"/>
      <c r="D146" s="231"/>
      <c r="E146" s="231"/>
      <c r="F146" s="231"/>
      <c r="G146" s="232"/>
      <c r="H146" s="233"/>
      <c r="I146" s="236"/>
      <c r="J146" s="236"/>
      <c r="K146" s="236"/>
      <c r="L146" s="232"/>
      <c r="M146" s="233"/>
      <c r="N146" s="236"/>
      <c r="O146" s="236"/>
      <c r="P146" s="236"/>
      <c r="Q146" s="233"/>
      <c r="R146" s="239"/>
      <c r="S146" s="13"/>
    </row>
    <row r="147" ht="21.0" customHeight="1">
      <c r="A147" s="13"/>
      <c r="B147" s="241"/>
      <c r="C147" s="241"/>
      <c r="D147" s="231"/>
      <c r="E147" s="231"/>
      <c r="F147" s="231"/>
      <c r="G147" s="232"/>
      <c r="H147" s="233"/>
      <c r="I147" s="236"/>
      <c r="J147" s="236"/>
      <c r="K147" s="236"/>
      <c r="L147" s="232"/>
      <c r="M147" s="233"/>
      <c r="N147" s="236"/>
      <c r="O147" s="236"/>
      <c r="P147" s="236"/>
      <c r="Q147" s="233"/>
      <c r="R147" s="239"/>
      <c r="S147" s="13"/>
    </row>
    <row r="148" ht="21.0" customHeight="1">
      <c r="A148" s="13"/>
      <c r="B148" s="241"/>
      <c r="C148" s="241"/>
      <c r="D148" s="231"/>
      <c r="E148" s="231"/>
      <c r="F148" s="231"/>
      <c r="G148" s="232"/>
      <c r="H148" s="233"/>
      <c r="I148" s="236"/>
      <c r="J148" s="236"/>
      <c r="K148" s="236"/>
      <c r="L148" s="232"/>
      <c r="M148" s="233"/>
      <c r="N148" s="236"/>
      <c r="O148" s="236"/>
      <c r="P148" s="236"/>
      <c r="Q148" s="233"/>
      <c r="R148" s="239"/>
      <c r="S148" s="13"/>
    </row>
    <row r="149" ht="21.0" customHeight="1">
      <c r="A149" s="13"/>
      <c r="B149" s="241"/>
      <c r="C149" s="241"/>
      <c r="D149" s="231"/>
      <c r="E149" s="231"/>
      <c r="F149" s="231"/>
      <c r="G149" s="232"/>
      <c r="H149" s="233"/>
      <c r="I149" s="236"/>
      <c r="J149" s="236"/>
      <c r="K149" s="236"/>
      <c r="L149" s="232"/>
      <c r="M149" s="233"/>
      <c r="N149" s="236"/>
      <c r="O149" s="236"/>
      <c r="P149" s="236"/>
      <c r="Q149" s="233"/>
      <c r="R149" s="239"/>
      <c r="S149" s="13"/>
    </row>
    <row r="150" ht="21.0" hidden="1" customHeight="1">
      <c r="A150" s="13"/>
      <c r="B150" s="296"/>
      <c r="C150" s="296"/>
      <c r="D150" s="298"/>
      <c r="E150" s="298"/>
      <c r="F150" s="298"/>
      <c r="G150" s="300"/>
      <c r="H150" s="302"/>
      <c r="I150" s="307"/>
      <c r="J150" s="307"/>
      <c r="K150" s="307"/>
      <c r="L150" s="300"/>
      <c r="M150" s="302"/>
      <c r="N150" s="307"/>
      <c r="O150" s="307"/>
      <c r="P150" s="307"/>
      <c r="Q150" s="302"/>
      <c r="R150" s="308"/>
      <c r="S150" s="13"/>
    </row>
  </sheetData>
  <autoFilter ref="$B$5:$R$150"/>
  <mergeCells count="7">
    <mergeCell ref="B2:C2"/>
    <mergeCell ref="L2:R2"/>
    <mergeCell ref="B4:E4"/>
    <mergeCell ref="G4:H4"/>
    <mergeCell ref="I4:K4"/>
    <mergeCell ref="L4:M4"/>
    <mergeCell ref="N4:P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C27B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5.14"/>
    <col customWidth="1" min="3" max="3" width="13.43"/>
    <col customWidth="1" min="4" max="4" width="16.0"/>
    <col customWidth="1" min="5" max="5" width="17.29"/>
    <col customWidth="1" min="6" max="6" width="7.29"/>
    <col customWidth="1" min="7" max="7" width="10.86"/>
    <col customWidth="1" min="8" max="8" width="7.29"/>
    <col customWidth="1" min="9" max="9" width="10.86"/>
    <col customWidth="1" min="10" max="10" width="7.29"/>
    <col customWidth="1" min="11" max="11" width="10.86"/>
    <col customWidth="1" min="12" max="12" width="7.29"/>
    <col customWidth="1" min="13" max="13" width="10.86"/>
    <col customWidth="1" min="14" max="14" width="7.29"/>
    <col customWidth="1" min="15" max="15" width="10.86"/>
    <col customWidth="1" min="16" max="16" width="12.86"/>
    <col customWidth="1" min="17" max="17" width="5.86"/>
  </cols>
  <sheetData>
    <row r="1" ht="6.0" customHeight="1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</row>
    <row r="2" ht="66.0" customHeight="1">
      <c r="A2" s="136"/>
      <c r="B2" s="237" t="s">
        <v>100</v>
      </c>
      <c r="D2" s="238"/>
      <c r="E2" s="238"/>
      <c r="F2" s="238"/>
      <c r="G2" s="238"/>
      <c r="H2" s="238"/>
      <c r="I2" s="242"/>
      <c r="J2" s="242"/>
      <c r="K2" s="243" t="s">
        <v>144</v>
      </c>
      <c r="Q2" s="136"/>
    </row>
    <row r="3" ht="16.5" customHeight="1">
      <c r="A3" s="244"/>
      <c r="B3" s="245" t="s">
        <v>145</v>
      </c>
      <c r="C3" s="247">
        <v>50.0</v>
      </c>
      <c r="D3" s="245" t="s">
        <v>148</v>
      </c>
      <c r="E3" s="247">
        <v>50.0</v>
      </c>
      <c r="F3" s="136"/>
      <c r="G3" s="248" t="s">
        <v>149</v>
      </c>
      <c r="H3" s="247">
        <v>50.0</v>
      </c>
      <c r="I3" s="242"/>
      <c r="J3" s="242"/>
      <c r="Q3" s="244"/>
    </row>
    <row r="4" ht="16.5" customHeight="1">
      <c r="A4" s="244"/>
      <c r="B4" s="245" t="s">
        <v>150</v>
      </c>
      <c r="C4" s="247">
        <v>50.0</v>
      </c>
      <c r="D4" s="245" t="s">
        <v>151</v>
      </c>
      <c r="E4" s="247">
        <v>100.0</v>
      </c>
      <c r="F4" s="136"/>
      <c r="G4" s="136"/>
      <c r="H4" s="249"/>
      <c r="I4" s="242"/>
      <c r="J4" s="242"/>
      <c r="K4" s="242"/>
      <c r="L4" s="242"/>
      <c r="M4" s="242"/>
      <c r="N4" s="242"/>
      <c r="O4" s="242"/>
      <c r="P4" s="242"/>
      <c r="Q4" s="244"/>
    </row>
    <row r="5" ht="12.0" customHeight="1">
      <c r="A5" s="136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136"/>
    </row>
    <row r="6" ht="12.0" customHeight="1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1"/>
    </row>
    <row r="7" ht="24.0" customHeight="1">
      <c r="A7" s="253"/>
      <c r="B7" s="254" t="s">
        <v>9</v>
      </c>
      <c r="C7" s="254" t="s">
        <v>152</v>
      </c>
      <c r="D7" s="254" t="s">
        <v>12</v>
      </c>
      <c r="E7" s="254" t="s">
        <v>13</v>
      </c>
      <c r="F7" s="255" t="s">
        <v>108</v>
      </c>
      <c r="H7" s="255" t="s">
        <v>153</v>
      </c>
      <c r="J7" s="255" t="s">
        <v>154</v>
      </c>
      <c r="L7" s="255" t="s">
        <v>155</v>
      </c>
      <c r="N7" s="255" t="s">
        <v>156</v>
      </c>
      <c r="P7" s="256" t="s">
        <v>157</v>
      </c>
      <c r="Q7" s="253"/>
    </row>
    <row r="8" ht="21.0" customHeight="1">
      <c r="A8" s="257"/>
      <c r="B8" s="258" t="s">
        <v>158</v>
      </c>
      <c r="C8" s="259" t="s">
        <v>20</v>
      </c>
      <c r="D8" s="259" t="s">
        <v>21</v>
      </c>
      <c r="E8" s="261" t="s">
        <v>22</v>
      </c>
      <c r="F8" s="263">
        <v>0.0</v>
      </c>
      <c r="G8" s="269" t="str">
        <f>if(isblank(F8), "", concatenate("(",text(Invitations!TotalInvitations*F8, "$0")," total)"))</f>
        <v>($0 total)</v>
      </c>
      <c r="H8" s="271">
        <v>0.0</v>
      </c>
      <c r="I8" s="269" t="str">
        <f>if(isblank(H8), "", concatenate("(",text(Invitations!TotalRSVPs*H8, "$0")," total)"))</f>
        <v>($0 total)</v>
      </c>
      <c r="J8" s="271">
        <v>0.0</v>
      </c>
      <c r="K8" s="269" t="str">
        <f>if(isblank(J8), "", concatenate("(",text(Invitations!TotalThankyous*J8, "$0")," total)"))</f>
        <v>($0 total)</v>
      </c>
      <c r="L8" s="271">
        <v>0.0</v>
      </c>
      <c r="M8" s="269" t="str">
        <f>if(isblank(L8), "", concatenate("(",text(Invitations!TotalPrograms*L8, "$0")," total)"))</f>
        <v>($0 total)</v>
      </c>
      <c r="N8" s="271">
        <v>0.0</v>
      </c>
      <c r="O8" s="269" t="str">
        <f>if(isblank(N8), "", concatenate("(",text(Invitations!TotalPlacecards*N8, "$0")," total)"))</f>
        <v>($0 total)</v>
      </c>
      <c r="P8" s="280">
        <f>sum((Invitations!TotalInvitations*F8), (Invitations!TotalRSVPs*H8), (Invitations!TotalThankyous*J8), (Invitations!TotalPrograms*L8), (Invitations!TotalPlacecards*N8))</f>
        <v>0</v>
      </c>
      <c r="Q8" s="281"/>
    </row>
    <row r="9" ht="21.0" customHeight="1">
      <c r="A9" s="13"/>
      <c r="B9" s="283"/>
      <c r="C9" s="284"/>
      <c r="D9" s="284"/>
      <c r="E9" s="284"/>
      <c r="F9" s="285"/>
      <c r="G9" s="287" t="str">
        <f>if(isblank(F9), "", concatenate("(",text(Invitations!TotalInvitations*F9, "$0")," total)"))</f>
        <v/>
      </c>
      <c r="H9" s="288"/>
      <c r="I9" s="287" t="str">
        <f>if(isblank(H9), "", concatenate("(",text(Invitations!TotalRSVPs*H9, "$0")," total)"))</f>
        <v/>
      </c>
      <c r="J9" s="288"/>
      <c r="K9" s="287" t="str">
        <f>if(isblank(J9), "", concatenate("(",text(Invitations!TotalThankyous*J9, "$0")," total)"))</f>
        <v/>
      </c>
      <c r="L9" s="288"/>
      <c r="M9" s="287" t="str">
        <f>if(isblank(L9), "", concatenate("(",text(Invitations!TotalPrograms*L9, "$0")," total)"))</f>
        <v/>
      </c>
      <c r="N9" s="288"/>
      <c r="O9" s="287" t="str">
        <f>if(isblank(N9), "", concatenate("(",text(Invitations!TotalPlacecards*N9, "$0")," total)"))</f>
        <v/>
      </c>
      <c r="P9" s="294">
        <f>sum((Invitations!TotalInvitations*F9), (Invitations!TotalRSVPs*H9), (Invitations!TotalThankyous*J9), (Invitations!TotalPrograms*L9), (Invitations!TotalPlacecards*N9))</f>
        <v>0</v>
      </c>
      <c r="Q9" s="281"/>
    </row>
    <row r="10" ht="21.0" customHeight="1">
      <c r="A10" s="13"/>
      <c r="B10" s="304"/>
      <c r="C10" s="259"/>
      <c r="D10" s="259"/>
      <c r="E10" s="259"/>
      <c r="F10" s="263"/>
      <c r="G10" s="269" t="str">
        <f>if(isblank(F10), "", concatenate("(",text(Invitations!TotalInvitations*F10, "$0")," total)"))</f>
        <v/>
      </c>
      <c r="H10" s="271"/>
      <c r="I10" s="269" t="str">
        <f>if(isblank(H10), "", concatenate("(",text(Invitations!TotalRSVPs*H10, "$0")," total)"))</f>
        <v/>
      </c>
      <c r="J10" s="271"/>
      <c r="K10" s="269" t="str">
        <f>if(isblank(J10), "", concatenate("(",text(Invitations!TotalThankyous*J10, "$0")," total)"))</f>
        <v/>
      </c>
      <c r="L10" s="271"/>
      <c r="M10" s="269" t="str">
        <f>if(isblank(L10), "", concatenate("(",text(Invitations!TotalPrograms*L10, "$0")," total)"))</f>
        <v/>
      </c>
      <c r="N10" s="271"/>
      <c r="O10" s="269" t="str">
        <f>if(isblank(N10), "", concatenate("(",text(Invitations!TotalPlacecards*N10, "$0")," total)"))</f>
        <v/>
      </c>
      <c r="P10" s="280">
        <f>sum((Invitations!TotalInvitations*F10), (Invitations!TotalRSVPs*H10), (Invitations!TotalThankyous*J10), (Invitations!TotalPrograms*L10), (Invitations!TotalPlacecards*N10))</f>
        <v>0</v>
      </c>
      <c r="Q10" s="281"/>
    </row>
    <row r="11" ht="21.0" customHeight="1">
      <c r="A11" s="13"/>
      <c r="B11" s="283"/>
      <c r="C11" s="311"/>
      <c r="D11" s="312"/>
      <c r="E11" s="312"/>
      <c r="F11" s="314"/>
      <c r="G11" s="287" t="str">
        <f>if(isblank(F11), "", concatenate("(",text(Invitations!TotalInvitations*F11, "$0")," total)"))</f>
        <v/>
      </c>
      <c r="H11" s="323"/>
      <c r="I11" s="287" t="str">
        <f>if(isblank(H11), "", concatenate("(",text(Invitations!TotalRSVPs*H11, "$0")," total)"))</f>
        <v/>
      </c>
      <c r="J11" s="323"/>
      <c r="K11" s="287" t="str">
        <f>if(isblank(J11), "", concatenate("(",text(Invitations!TotalThankyous*J11, "$0")," total)"))</f>
        <v/>
      </c>
      <c r="L11" s="323"/>
      <c r="M11" s="287" t="str">
        <f>if(isblank(L11), "", concatenate("(",text(Invitations!TotalPrograms*L11, "$0")," total)"))</f>
        <v/>
      </c>
      <c r="N11" s="323"/>
      <c r="O11" s="287" t="str">
        <f>if(isblank(N11), "", concatenate("(",text(Invitations!TotalPlacecards*N11, "$0")," total)"))</f>
        <v/>
      </c>
      <c r="P11" s="294">
        <f>sum((Invitations!TotalInvitations*F11), (Invitations!TotalRSVPs*H11), (Invitations!TotalThankyous*J11), (Invitations!TotalPrograms*L11), (Invitations!TotalPlacecards*N11))</f>
        <v>0</v>
      </c>
      <c r="Q11" s="281"/>
    </row>
    <row r="12" ht="21.0" customHeight="1">
      <c r="A12" s="13"/>
      <c r="B12" s="304"/>
      <c r="C12" s="349"/>
      <c r="D12" s="352"/>
      <c r="E12" s="352"/>
      <c r="F12" s="353"/>
      <c r="G12" s="269" t="str">
        <f>if(isblank(F12), "", concatenate("(",text(Invitations!TotalInvitations*F12, "$0")," total)"))</f>
        <v/>
      </c>
      <c r="H12" s="356"/>
      <c r="I12" s="269" t="str">
        <f>if(isblank(H12), "", concatenate("(",text(Invitations!TotalRSVPs*H12, "$0")," total)"))</f>
        <v/>
      </c>
      <c r="J12" s="356"/>
      <c r="K12" s="269" t="str">
        <f>if(isblank(J12), "", concatenate("(",text(Invitations!TotalThankyous*J12, "$0")," total)"))</f>
        <v/>
      </c>
      <c r="L12" s="356"/>
      <c r="M12" s="269" t="str">
        <f>if(isblank(L12), "", concatenate("(",text(Invitations!TotalPrograms*L12, "$0")," total)"))</f>
        <v/>
      </c>
      <c r="N12" s="356"/>
      <c r="O12" s="269" t="str">
        <f>if(isblank(N12), "", concatenate("(",text(Invitations!TotalPlacecards*N12, "$0")," total)"))</f>
        <v/>
      </c>
      <c r="P12" s="280">
        <f>sum((Invitations!TotalInvitations*F12), (Invitations!TotalRSVPs*H12), (Invitations!TotalThankyous*J12), (Invitations!TotalPrograms*L12), (Invitations!TotalPlacecards*N12))</f>
        <v>0</v>
      </c>
      <c r="Q12" s="281"/>
    </row>
    <row r="13" ht="21.0" customHeight="1">
      <c r="A13" s="13"/>
      <c r="B13" s="283"/>
      <c r="C13" s="311"/>
      <c r="D13" s="312"/>
      <c r="E13" s="312"/>
      <c r="F13" s="314"/>
      <c r="G13" s="287" t="str">
        <f>if(isblank(F13), "", concatenate("(",text(Invitations!TotalInvitations*F13, "$0")," total)"))</f>
        <v/>
      </c>
      <c r="H13" s="323"/>
      <c r="I13" s="287" t="str">
        <f>if(isblank(H13), "", concatenate("(",text(Invitations!TotalRSVPs*H13, "$0")," total)"))</f>
        <v/>
      </c>
      <c r="J13" s="323"/>
      <c r="K13" s="287" t="str">
        <f>if(isblank(J13), "", concatenate("(",text(Invitations!TotalThankyous*J13, "$0")," total)"))</f>
        <v/>
      </c>
      <c r="L13" s="323"/>
      <c r="M13" s="287" t="str">
        <f>if(isblank(L13), "", concatenate("(",text(Invitations!TotalPrograms*L13, "$0")," total)"))</f>
        <v/>
      </c>
      <c r="N13" s="323"/>
      <c r="O13" s="287" t="str">
        <f>if(isblank(N13), "", concatenate("(",text(Invitations!TotalPlacecards*N13, "$0")," total)"))</f>
        <v/>
      </c>
      <c r="P13" s="294">
        <f>sum((Invitations!TotalInvitations*F13), (Invitations!TotalRSVPs*H13), (Invitations!TotalThankyous*J13), (Invitations!TotalPrograms*L13), (Invitations!TotalPlacecards*N13))</f>
        <v>0</v>
      </c>
      <c r="Q13" s="281"/>
    </row>
    <row r="14" ht="21.0" customHeight="1">
      <c r="A14" s="13"/>
      <c r="B14" s="304"/>
      <c r="C14" s="349"/>
      <c r="D14" s="352"/>
      <c r="E14" s="352"/>
      <c r="F14" s="353"/>
      <c r="G14" s="269" t="str">
        <f>if(isblank(F14), "", concatenate("(",text(Invitations!TotalInvitations*F14, "$0")," total)"))</f>
        <v/>
      </c>
      <c r="H14" s="356"/>
      <c r="I14" s="269" t="str">
        <f>if(isblank(H14), "", concatenate("(",text(Invitations!TotalRSVPs*H14, "$0")," total)"))</f>
        <v/>
      </c>
      <c r="J14" s="356"/>
      <c r="K14" s="269" t="str">
        <f>if(isblank(J14), "", concatenate("(",text(Invitations!TotalThankyous*J14, "$0")," total)"))</f>
        <v/>
      </c>
      <c r="L14" s="356"/>
      <c r="M14" s="269" t="str">
        <f>if(isblank(L14), "", concatenate("(",text(Invitations!TotalPrograms*L14, "$0")," total)"))</f>
        <v/>
      </c>
      <c r="N14" s="356"/>
      <c r="O14" s="269" t="str">
        <f>if(isblank(N14), "", concatenate("(",text(Invitations!TotalPlacecards*N14, "$0")," total)"))</f>
        <v/>
      </c>
      <c r="P14" s="280">
        <f>sum((Invitations!TotalInvitations*F14), (Invitations!TotalRSVPs*H14), (Invitations!TotalThankyous*J14), (Invitations!TotalPrograms*L14), (Invitations!TotalPlacecards*N14))</f>
        <v>0</v>
      </c>
      <c r="Q14" s="281"/>
    </row>
    <row r="15" ht="21.0" customHeight="1">
      <c r="A15" s="13"/>
      <c r="B15" s="283"/>
      <c r="C15" s="311"/>
      <c r="D15" s="312"/>
      <c r="E15" s="312"/>
      <c r="F15" s="314"/>
      <c r="G15" s="287" t="str">
        <f>if(isblank(F15), "", concatenate("(",text(Invitations!TotalInvitations*F15, "$0")," total)"))</f>
        <v/>
      </c>
      <c r="H15" s="323"/>
      <c r="I15" s="287" t="str">
        <f>if(isblank(H15), "", concatenate("(",text(Invitations!TotalRSVPs*H15, "$0")," total)"))</f>
        <v/>
      </c>
      <c r="J15" s="323"/>
      <c r="K15" s="287" t="str">
        <f>if(isblank(J15), "", concatenate("(",text(Invitations!TotalThankyous*J15, "$0")," total)"))</f>
        <v/>
      </c>
      <c r="L15" s="323"/>
      <c r="M15" s="287" t="str">
        <f>if(isblank(L15), "", concatenate("(",text(Invitations!TotalPrograms*L15, "$0")," total)"))</f>
        <v/>
      </c>
      <c r="N15" s="323"/>
      <c r="O15" s="287" t="str">
        <f>if(isblank(N15), "", concatenate("(",text(Invitations!TotalPlacecards*N15, "$0")," total)"))</f>
        <v/>
      </c>
      <c r="P15" s="294">
        <f>sum((Invitations!TotalInvitations*F15), (Invitations!TotalRSVPs*H15), (Invitations!TotalThankyous*J15), (Invitations!TotalPrograms*L15), (Invitations!TotalPlacecards*N15))</f>
        <v>0</v>
      </c>
      <c r="Q15" s="281"/>
    </row>
    <row r="16" ht="21.0" customHeight="1">
      <c r="A16" s="13"/>
      <c r="B16" s="385"/>
      <c r="C16" s="390"/>
      <c r="D16" s="352"/>
      <c r="E16" s="352"/>
      <c r="F16" s="353"/>
      <c r="G16" s="269" t="str">
        <f>if(isblank(F16), "", concatenate("(",text(Invitations!TotalInvitations*F16, "$0")," total)"))</f>
        <v/>
      </c>
      <c r="H16" s="356"/>
      <c r="I16" s="269" t="str">
        <f>if(isblank(H16), "", concatenate("(",text(Invitations!TotalRSVPs*H16, "$0")," total)"))</f>
        <v/>
      </c>
      <c r="J16" s="356"/>
      <c r="K16" s="269" t="str">
        <f>if(isblank(J16), "", concatenate("(",text(Invitations!TotalThankyous*J16, "$0")," total)"))</f>
        <v/>
      </c>
      <c r="L16" s="356"/>
      <c r="M16" s="269" t="str">
        <f>if(isblank(L16), "", concatenate("(",text(Invitations!TotalPrograms*L16, "$0")," total)"))</f>
        <v/>
      </c>
      <c r="N16" s="356"/>
      <c r="O16" s="269" t="str">
        <f>if(isblank(N16), "", concatenate("(",text(Invitations!TotalPlacecards*N16, "$0")," total)"))</f>
        <v/>
      </c>
      <c r="P16" s="280">
        <f>sum((Invitations!TotalInvitations*F16), (Invitations!TotalRSVPs*H16), (Invitations!TotalThankyous*J16), (Invitations!TotalPrograms*L16), (Invitations!TotalPlacecards*N16))</f>
        <v>0</v>
      </c>
      <c r="Q16" s="281"/>
    </row>
    <row r="17" ht="21.0" customHeight="1">
      <c r="A17" s="13"/>
      <c r="B17" s="397"/>
      <c r="C17" s="398"/>
      <c r="D17" s="312"/>
      <c r="E17" s="312"/>
      <c r="F17" s="314"/>
      <c r="G17" s="287" t="str">
        <f>if(isblank(F17), "", concatenate("(",text(Invitations!TotalInvitations*F17, "$0")," total)"))</f>
        <v/>
      </c>
      <c r="H17" s="323"/>
      <c r="I17" s="287" t="str">
        <f>if(isblank(H17), "", concatenate("(",text(Invitations!TotalRSVPs*H17, "$0")," total)"))</f>
        <v/>
      </c>
      <c r="J17" s="323"/>
      <c r="K17" s="287" t="str">
        <f>if(isblank(J17), "", concatenate("(",text(Invitations!TotalThankyous*J17, "$0")," total)"))</f>
        <v/>
      </c>
      <c r="L17" s="323"/>
      <c r="M17" s="287" t="str">
        <f>if(isblank(L17), "", concatenate("(",text(Invitations!TotalPrograms*L17, "$0")," total)"))</f>
        <v/>
      </c>
      <c r="N17" s="323"/>
      <c r="O17" s="287" t="str">
        <f>if(isblank(N17), "", concatenate("(",text(Invitations!TotalPlacecards*N17, "$0")," total)"))</f>
        <v/>
      </c>
      <c r="P17" s="294">
        <f>sum((Invitations!TotalInvitations*F17), (Invitations!TotalRSVPs*H17), (Invitations!TotalThankyous*J17), (Invitations!TotalPrograms*L17), (Invitations!TotalPlacecards*N17))</f>
        <v>0</v>
      </c>
      <c r="Q17" s="281"/>
    </row>
    <row r="18" ht="21.0" customHeight="1">
      <c r="A18" s="13"/>
      <c r="B18" s="385"/>
      <c r="C18" s="390"/>
      <c r="D18" s="352"/>
      <c r="E18" s="352"/>
      <c r="F18" s="353"/>
      <c r="G18" s="269" t="str">
        <f>if(isblank(F18), "", concatenate("(",text(Invitations!TotalInvitations*F18, "$0")," total)"))</f>
        <v/>
      </c>
      <c r="H18" s="356"/>
      <c r="I18" s="269" t="str">
        <f>if(isblank(H18), "", concatenate("(",text(Invitations!TotalRSVPs*H18, "$0")," total)"))</f>
        <v/>
      </c>
      <c r="J18" s="356"/>
      <c r="K18" s="269" t="str">
        <f>if(isblank(J18), "", concatenate("(",text(Invitations!TotalThankyous*J18, "$0")," total)"))</f>
        <v/>
      </c>
      <c r="L18" s="356"/>
      <c r="M18" s="269" t="str">
        <f>if(isblank(L18), "", concatenate("(",text(Invitations!TotalPrograms*L18, "$0")," total)"))</f>
        <v/>
      </c>
      <c r="N18" s="356"/>
      <c r="O18" s="269" t="str">
        <f>if(isblank(N18), "", concatenate("(",text(Invitations!TotalPlacecards*N18, "$0")," total)"))</f>
        <v/>
      </c>
      <c r="P18" s="280">
        <f>sum((Invitations!TotalInvitations*F18), (Invitations!TotalRSVPs*H18), (Invitations!TotalThankyous*J18), (Invitations!TotalPrograms*L18), (Invitations!TotalPlacecards*N18))</f>
        <v>0</v>
      </c>
      <c r="Q18" s="281"/>
    </row>
    <row r="19" ht="21.0" customHeight="1">
      <c r="A19" s="13"/>
      <c r="B19" s="397"/>
      <c r="C19" s="398"/>
      <c r="D19" s="312"/>
      <c r="E19" s="312"/>
      <c r="F19" s="314"/>
      <c r="G19" s="287" t="str">
        <f>if(isblank(F19), "", concatenate("(",text(Invitations!TotalInvitations*F19, "$0")," total)"))</f>
        <v/>
      </c>
      <c r="H19" s="323"/>
      <c r="I19" s="287" t="str">
        <f>if(isblank(H19), "", concatenate("(",text(Invitations!TotalRSVPs*H19, "$0")," total)"))</f>
        <v/>
      </c>
      <c r="J19" s="323"/>
      <c r="K19" s="287" t="str">
        <f>if(isblank(J19), "", concatenate("(",text(Invitations!TotalThankyous*J19, "$0")," total)"))</f>
        <v/>
      </c>
      <c r="L19" s="323"/>
      <c r="M19" s="287" t="str">
        <f>if(isblank(L19), "", concatenate("(",text(Invitations!TotalPrograms*L19, "$0")," total)"))</f>
        <v/>
      </c>
      <c r="N19" s="323"/>
      <c r="O19" s="287" t="str">
        <f>if(isblank(N19), "", concatenate("(",text(Invitations!TotalPlacecards*N19, "$0")," total)"))</f>
        <v/>
      </c>
      <c r="P19" s="294">
        <f>sum((Invitations!TotalInvitations*F19), (Invitations!TotalRSVPs*H19), (Invitations!TotalThankyous*J19), (Invitations!TotalPrograms*L19), (Invitations!TotalPlacecards*N19))</f>
        <v>0</v>
      </c>
      <c r="Q19" s="281"/>
    </row>
  </sheetData>
  <mergeCells count="7">
    <mergeCell ref="B2:C2"/>
    <mergeCell ref="K2:P3"/>
    <mergeCell ref="F7:G7"/>
    <mergeCell ref="H7:I7"/>
    <mergeCell ref="J7:K7"/>
    <mergeCell ref="L7:M7"/>
    <mergeCell ref="N7:O7"/>
  </mergeCells>
  <hyperlinks>
    <hyperlink r:id="rId1" ref="E8"/>
  </hyperlinks>
  <drawing r:id="rId2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C27B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10" width="17.29"/>
    <col customWidth="1" min="11" max="11" width="5.86"/>
  </cols>
  <sheetData>
    <row r="1" ht="6.0" customHeight="1">
      <c r="A1" s="260"/>
      <c r="B1" s="262"/>
      <c r="C1" s="262"/>
      <c r="D1" s="262"/>
      <c r="E1" s="262"/>
      <c r="F1" s="262"/>
      <c r="G1" s="262"/>
      <c r="H1" s="262"/>
      <c r="I1" s="262"/>
      <c r="J1" s="262"/>
      <c r="K1" s="260"/>
    </row>
    <row r="2" ht="66.0" customHeight="1">
      <c r="A2" s="264"/>
      <c r="B2" s="237" t="s">
        <v>159</v>
      </c>
      <c r="D2" s="265"/>
      <c r="E2" s="265"/>
      <c r="F2" s="265"/>
      <c r="G2" s="265"/>
      <c r="H2" s="265"/>
      <c r="I2" s="265"/>
      <c r="J2" s="266"/>
      <c r="K2" s="264"/>
    </row>
    <row r="3" ht="23.25" customHeight="1">
      <c r="A3" s="267"/>
      <c r="B3" s="268" t="s">
        <v>160</v>
      </c>
      <c r="H3" s="270"/>
      <c r="I3" s="272" t="s">
        <v>161</v>
      </c>
      <c r="J3" s="273">
        <f>sum(B16:J16, B29:J29)</f>
        <v>1</v>
      </c>
      <c r="K3" s="274"/>
    </row>
    <row r="4" ht="17.25" customHeight="1">
      <c r="A4" s="275"/>
      <c r="B4" s="276"/>
      <c r="C4" s="276"/>
      <c r="D4" s="276"/>
      <c r="E4" s="276"/>
      <c r="F4" s="276"/>
      <c r="G4" s="276"/>
      <c r="H4" s="276"/>
      <c r="I4" s="276"/>
      <c r="J4" s="276"/>
      <c r="K4" s="275"/>
    </row>
    <row r="5" ht="24.0" customHeight="1">
      <c r="A5" s="277"/>
      <c r="B5" s="278" t="s">
        <v>162</v>
      </c>
      <c r="C5" s="278" t="s">
        <v>163</v>
      </c>
      <c r="D5" s="278" t="s">
        <v>164</v>
      </c>
      <c r="E5" s="278" t="s">
        <v>165</v>
      </c>
      <c r="F5" s="278" t="s">
        <v>166</v>
      </c>
      <c r="G5" s="278" t="s">
        <v>167</v>
      </c>
      <c r="H5" s="278" t="s">
        <v>168</v>
      </c>
      <c r="I5" s="278" t="s">
        <v>169</v>
      </c>
      <c r="J5" s="278" t="s">
        <v>170</v>
      </c>
      <c r="K5" s="277"/>
    </row>
    <row r="6" ht="21.0" customHeight="1">
      <c r="A6" s="279"/>
      <c r="B6" s="282" t="s">
        <v>171</v>
      </c>
      <c r="C6" s="282"/>
      <c r="D6" s="282"/>
      <c r="E6" s="282"/>
      <c r="F6" s="282"/>
      <c r="G6" s="282"/>
      <c r="H6" s="282"/>
      <c r="I6" s="282"/>
      <c r="J6" s="282"/>
      <c r="K6" s="279"/>
    </row>
    <row r="7" ht="21.0" customHeight="1">
      <c r="A7" s="279"/>
      <c r="B7" s="282"/>
      <c r="C7" s="282"/>
      <c r="D7" s="282"/>
      <c r="E7" s="282"/>
      <c r="F7" s="282"/>
      <c r="G7" s="282"/>
      <c r="H7" s="282"/>
      <c r="I7" s="282"/>
      <c r="J7" s="282"/>
      <c r="K7" s="279"/>
    </row>
    <row r="8" ht="21.0" customHeight="1">
      <c r="A8" s="279"/>
      <c r="B8" s="282"/>
      <c r="C8" s="282"/>
      <c r="D8" s="282"/>
      <c r="E8" s="282"/>
      <c r="F8" s="282"/>
      <c r="G8" s="282"/>
      <c r="H8" s="282"/>
      <c r="I8" s="282"/>
      <c r="J8" s="282"/>
      <c r="K8" s="279"/>
    </row>
    <row r="9" ht="21.0" customHeight="1">
      <c r="A9" s="279"/>
      <c r="B9" s="282"/>
      <c r="C9" s="282"/>
      <c r="D9" s="282"/>
      <c r="E9" s="282"/>
      <c r="F9" s="282"/>
      <c r="G9" s="282"/>
      <c r="H9" s="282"/>
      <c r="I9" s="282"/>
      <c r="J9" s="282"/>
      <c r="K9" s="279"/>
    </row>
    <row r="10" ht="21.0" customHeight="1">
      <c r="A10" s="279"/>
      <c r="B10" s="282"/>
      <c r="C10" s="282"/>
      <c r="D10" s="282"/>
      <c r="E10" s="282"/>
      <c r="F10" s="282"/>
      <c r="G10" s="282"/>
      <c r="H10" s="282"/>
      <c r="I10" s="282"/>
      <c r="J10" s="282"/>
      <c r="K10" s="279"/>
    </row>
    <row r="11" ht="21.0" customHeight="1">
      <c r="A11" s="279"/>
      <c r="B11" s="282"/>
      <c r="C11" s="282"/>
      <c r="D11" s="282"/>
      <c r="E11" s="282"/>
      <c r="F11" s="282"/>
      <c r="G11" s="282"/>
      <c r="H11" s="282"/>
      <c r="I11" s="282"/>
      <c r="J11" s="282"/>
      <c r="K11" s="279"/>
    </row>
    <row r="12" ht="21.0" customHeight="1">
      <c r="A12" s="279"/>
      <c r="B12" s="282"/>
      <c r="C12" s="282"/>
      <c r="D12" s="282"/>
      <c r="E12" s="282"/>
      <c r="F12" s="282"/>
      <c r="G12" s="282"/>
      <c r="H12" s="282"/>
      <c r="I12" s="282"/>
      <c r="J12" s="282"/>
      <c r="K12" s="279"/>
    </row>
    <row r="13" ht="21.0" customHeight="1">
      <c r="A13" s="279"/>
      <c r="B13" s="282"/>
      <c r="C13" s="282"/>
      <c r="D13" s="282"/>
      <c r="E13" s="282"/>
      <c r="F13" s="282"/>
      <c r="G13" s="282"/>
      <c r="H13" s="282"/>
      <c r="I13" s="282"/>
      <c r="J13" s="282"/>
      <c r="K13" s="279"/>
    </row>
    <row r="14" ht="21.0" customHeight="1">
      <c r="A14" s="279"/>
      <c r="B14" s="282"/>
      <c r="C14" s="282"/>
      <c r="D14" s="282"/>
      <c r="E14" s="282"/>
      <c r="F14" s="282"/>
      <c r="G14" s="282"/>
      <c r="H14" s="282"/>
      <c r="I14" s="282"/>
      <c r="J14" s="282"/>
      <c r="K14" s="279"/>
    </row>
    <row r="15" ht="21.0" customHeight="1">
      <c r="A15" s="279"/>
      <c r="B15" s="282"/>
      <c r="C15" s="282"/>
      <c r="D15" s="282"/>
      <c r="E15" s="282"/>
      <c r="F15" s="282"/>
      <c r="G15" s="282"/>
      <c r="H15" s="282"/>
      <c r="I15" s="282"/>
      <c r="J15" s="282"/>
      <c r="K15" s="279"/>
    </row>
    <row r="16" ht="21.0" customHeight="1">
      <c r="A16" s="286"/>
      <c r="B16" s="289">
        <f t="shared" ref="B16:J16" si="1">counta(B6:B15)</f>
        <v>1</v>
      </c>
      <c r="C16" s="289">
        <f t="shared" si="1"/>
        <v>0</v>
      </c>
      <c r="D16" s="289">
        <f t="shared" si="1"/>
        <v>0</v>
      </c>
      <c r="E16" s="289">
        <f t="shared" si="1"/>
        <v>0</v>
      </c>
      <c r="F16" s="289">
        <f t="shared" si="1"/>
        <v>0</v>
      </c>
      <c r="G16" s="289">
        <f t="shared" si="1"/>
        <v>0</v>
      </c>
      <c r="H16" s="289">
        <f t="shared" si="1"/>
        <v>0</v>
      </c>
      <c r="I16" s="289">
        <f t="shared" si="1"/>
        <v>0</v>
      </c>
      <c r="J16" s="289">
        <f t="shared" si="1"/>
        <v>0</v>
      </c>
      <c r="K16" s="286"/>
    </row>
    <row r="17" ht="18.0" customHeight="1">
      <c r="A17" s="290"/>
      <c r="B17" s="291"/>
      <c r="C17" s="292"/>
      <c r="D17" s="293"/>
      <c r="E17" s="293"/>
      <c r="F17" s="293"/>
      <c r="G17" s="293"/>
      <c r="H17" s="295"/>
      <c r="I17" s="295"/>
      <c r="J17" s="297"/>
      <c r="K17" s="299"/>
    </row>
    <row r="18" ht="18.0" customHeight="1">
      <c r="A18" s="301"/>
      <c r="B18" s="303" t="s">
        <v>172</v>
      </c>
      <c r="C18" s="303" t="s">
        <v>173</v>
      </c>
      <c r="D18" s="303" t="s">
        <v>174</v>
      </c>
      <c r="E18" s="303" t="s">
        <v>175</v>
      </c>
      <c r="F18" s="303" t="s">
        <v>176</v>
      </c>
      <c r="G18" s="303" t="s">
        <v>177</v>
      </c>
      <c r="H18" s="303" t="s">
        <v>178</v>
      </c>
      <c r="I18" s="303" t="s">
        <v>179</v>
      </c>
      <c r="J18" s="303" t="s">
        <v>180</v>
      </c>
      <c r="K18" s="305"/>
    </row>
    <row r="19" ht="18.0" customHeight="1">
      <c r="A19" s="306"/>
      <c r="B19" s="282"/>
      <c r="C19" s="282"/>
      <c r="D19" s="282"/>
      <c r="E19" s="282"/>
      <c r="F19" s="282"/>
      <c r="G19" s="282"/>
      <c r="H19" s="282"/>
      <c r="I19" s="282"/>
      <c r="J19" s="282"/>
      <c r="K19" s="305"/>
    </row>
    <row r="20" ht="18.0" customHeight="1">
      <c r="A20" s="306"/>
      <c r="B20" s="282"/>
      <c r="C20" s="282"/>
      <c r="D20" s="282"/>
      <c r="E20" s="282"/>
      <c r="F20" s="282"/>
      <c r="G20" s="282"/>
      <c r="H20" s="282"/>
      <c r="I20" s="282"/>
      <c r="J20" s="282"/>
      <c r="K20" s="305"/>
    </row>
    <row r="21" ht="18.0" customHeight="1">
      <c r="A21" s="306"/>
      <c r="B21" s="282"/>
      <c r="C21" s="282"/>
      <c r="D21" s="282"/>
      <c r="E21" s="282"/>
      <c r="F21" s="282"/>
      <c r="G21" s="282"/>
      <c r="H21" s="282"/>
      <c r="I21" s="282"/>
      <c r="J21" s="282"/>
      <c r="K21" s="305"/>
    </row>
    <row r="22" ht="18.0" customHeight="1">
      <c r="A22" s="306"/>
      <c r="B22" s="282"/>
      <c r="C22" s="282"/>
      <c r="D22" s="282"/>
      <c r="E22" s="282"/>
      <c r="F22" s="282"/>
      <c r="G22" s="282"/>
      <c r="H22" s="282"/>
      <c r="I22" s="282"/>
      <c r="J22" s="282"/>
      <c r="K22" s="305"/>
    </row>
    <row r="23" ht="18.0" customHeight="1">
      <c r="A23" s="306"/>
      <c r="B23" s="282"/>
      <c r="C23" s="282"/>
      <c r="D23" s="282"/>
      <c r="E23" s="282"/>
      <c r="F23" s="282"/>
      <c r="G23" s="282"/>
      <c r="H23" s="282"/>
      <c r="I23" s="282"/>
      <c r="J23" s="282"/>
      <c r="K23" s="305"/>
    </row>
    <row r="24" ht="18.0" customHeight="1">
      <c r="A24" s="306"/>
      <c r="B24" s="282"/>
      <c r="C24" s="282"/>
      <c r="D24" s="282"/>
      <c r="E24" s="282"/>
      <c r="F24" s="282"/>
      <c r="G24" s="282"/>
      <c r="H24" s="282"/>
      <c r="I24" s="282"/>
      <c r="J24" s="282"/>
      <c r="K24" s="305"/>
    </row>
    <row r="25" ht="18.0" customHeight="1">
      <c r="A25" s="306"/>
      <c r="B25" s="282"/>
      <c r="C25" s="282"/>
      <c r="D25" s="282"/>
      <c r="E25" s="282"/>
      <c r="F25" s="282"/>
      <c r="G25" s="282"/>
      <c r="H25" s="282"/>
      <c r="I25" s="282"/>
      <c r="J25" s="282"/>
      <c r="K25" s="305"/>
    </row>
    <row r="26" ht="18.0" customHeight="1">
      <c r="A26" s="306"/>
      <c r="B26" s="282"/>
      <c r="C26" s="282"/>
      <c r="D26" s="282"/>
      <c r="E26" s="282"/>
      <c r="F26" s="282"/>
      <c r="G26" s="282"/>
      <c r="H26" s="282"/>
      <c r="I26" s="282"/>
      <c r="J26" s="282"/>
      <c r="K26" s="305"/>
    </row>
    <row r="27" ht="18.0" customHeight="1">
      <c r="A27" s="306"/>
      <c r="B27" s="282"/>
      <c r="C27" s="282"/>
      <c r="D27" s="282"/>
      <c r="E27" s="282"/>
      <c r="F27" s="282"/>
      <c r="G27" s="282"/>
      <c r="H27" s="282"/>
      <c r="I27" s="282"/>
      <c r="J27" s="282"/>
      <c r="K27" s="305"/>
    </row>
    <row r="28" ht="18.0" customHeight="1">
      <c r="A28" s="306"/>
      <c r="B28" s="282"/>
      <c r="C28" s="282"/>
      <c r="D28" s="282"/>
      <c r="E28" s="282"/>
      <c r="F28" s="282"/>
      <c r="G28" s="282"/>
      <c r="H28" s="282"/>
      <c r="I28" s="282"/>
      <c r="J28" s="282"/>
      <c r="K28" s="305"/>
    </row>
    <row r="29" ht="18.0" customHeight="1">
      <c r="A29" s="306"/>
      <c r="B29" s="309">
        <f t="shared" ref="B29:J29" si="2">counta(B19:B28)</f>
        <v>0</v>
      </c>
      <c r="C29" s="309">
        <f t="shared" si="2"/>
        <v>0</v>
      </c>
      <c r="D29" s="309">
        <f t="shared" si="2"/>
        <v>0</v>
      </c>
      <c r="E29" s="309">
        <f t="shared" si="2"/>
        <v>0</v>
      </c>
      <c r="F29" s="309">
        <f t="shared" si="2"/>
        <v>0</v>
      </c>
      <c r="G29" s="309">
        <f t="shared" si="2"/>
        <v>0</v>
      </c>
      <c r="H29" s="309">
        <f t="shared" si="2"/>
        <v>0</v>
      </c>
      <c r="I29" s="309">
        <f t="shared" si="2"/>
        <v>0</v>
      </c>
      <c r="J29" s="309">
        <f t="shared" si="2"/>
        <v>0</v>
      </c>
      <c r="K29" s="305"/>
    </row>
    <row r="30" ht="23.25" customHeight="1">
      <c r="A30" s="290"/>
      <c r="B30" s="291"/>
      <c r="C30" s="292"/>
      <c r="D30" s="293"/>
      <c r="E30" s="293"/>
      <c r="F30" s="293"/>
      <c r="G30" s="293"/>
      <c r="H30" s="295"/>
      <c r="I30" s="295"/>
      <c r="J30" s="297"/>
      <c r="K30" s="299"/>
    </row>
    <row r="31" ht="21.0" customHeight="1">
      <c r="A31" s="310"/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ht="21.0" customHeight="1">
      <c r="A32" s="310"/>
      <c r="B32" s="310"/>
      <c r="C32" s="310"/>
      <c r="D32" s="310"/>
      <c r="E32" s="310"/>
      <c r="F32" s="310"/>
      <c r="G32" s="310"/>
      <c r="H32" s="310"/>
      <c r="I32" s="310"/>
      <c r="J32" s="310"/>
      <c r="K32" s="310"/>
    </row>
    <row r="33" ht="21.0" customHeight="1">
      <c r="A33" s="310"/>
      <c r="B33" s="310"/>
      <c r="C33" s="310"/>
      <c r="D33" s="310"/>
      <c r="E33" s="310"/>
      <c r="F33" s="310"/>
      <c r="G33" s="310"/>
      <c r="H33" s="310"/>
      <c r="I33" s="310"/>
      <c r="J33" s="310"/>
      <c r="K33" s="310"/>
    </row>
    <row r="34" ht="21.0" customHeight="1">
      <c r="A34" s="310"/>
      <c r="B34" s="310"/>
      <c r="C34" s="310"/>
      <c r="D34" s="310"/>
      <c r="E34" s="310"/>
      <c r="F34" s="310"/>
      <c r="G34" s="310"/>
      <c r="H34" s="310"/>
      <c r="I34" s="310"/>
      <c r="J34" s="310"/>
      <c r="K34" s="310"/>
    </row>
    <row r="35" ht="21.0" customHeight="1">
      <c r="A35" s="310"/>
      <c r="B35" s="310"/>
      <c r="C35" s="310"/>
      <c r="D35" s="310"/>
      <c r="E35" s="310"/>
      <c r="F35" s="310"/>
      <c r="G35" s="310"/>
      <c r="H35" s="310"/>
      <c r="I35" s="310"/>
      <c r="J35" s="310"/>
      <c r="K35" s="310"/>
    </row>
    <row r="36" ht="21.0" customHeight="1">
      <c r="A36" s="310"/>
      <c r="B36" s="310"/>
      <c r="C36" s="310"/>
      <c r="D36" s="310"/>
      <c r="E36" s="310"/>
      <c r="F36" s="310"/>
      <c r="G36" s="310"/>
      <c r="H36" s="310"/>
      <c r="I36" s="310"/>
      <c r="J36" s="310"/>
      <c r="K36" s="310"/>
    </row>
    <row r="37" ht="21.0" customHeight="1">
      <c r="A37" s="310"/>
      <c r="B37" s="310"/>
      <c r="C37" s="310"/>
      <c r="D37" s="310"/>
      <c r="E37" s="310"/>
      <c r="F37" s="310"/>
      <c r="G37" s="310"/>
      <c r="H37" s="310"/>
      <c r="I37" s="310"/>
      <c r="J37" s="310"/>
      <c r="K37" s="310"/>
    </row>
    <row r="38" ht="21.0" customHeight="1">
      <c r="A38" s="310"/>
      <c r="B38" s="310"/>
      <c r="C38" s="310"/>
      <c r="D38" s="310"/>
      <c r="E38" s="310"/>
      <c r="F38" s="310"/>
      <c r="G38" s="310"/>
      <c r="H38" s="310"/>
      <c r="I38" s="310"/>
      <c r="J38" s="310"/>
      <c r="K38" s="310"/>
    </row>
    <row r="39" ht="21.0" customHeight="1">
      <c r="A39" s="310"/>
      <c r="B39" s="310"/>
      <c r="C39" s="310"/>
      <c r="D39" s="310"/>
      <c r="E39" s="310"/>
      <c r="F39" s="310"/>
      <c r="G39" s="310"/>
      <c r="H39" s="310"/>
      <c r="I39" s="310"/>
      <c r="J39" s="310"/>
      <c r="K39" s="310"/>
    </row>
    <row r="40" ht="21.0" customHeight="1">
      <c r="A40" s="310"/>
      <c r="B40" s="310"/>
      <c r="C40" s="310"/>
      <c r="D40" s="310"/>
      <c r="E40" s="310"/>
      <c r="F40" s="310"/>
      <c r="G40" s="310"/>
      <c r="H40" s="310"/>
      <c r="I40" s="310"/>
      <c r="J40" s="310"/>
      <c r="K40" s="310"/>
    </row>
    <row r="41" ht="21.0" customHeight="1">
      <c r="A41" s="310"/>
      <c r="B41" s="310"/>
      <c r="C41" s="310"/>
      <c r="D41" s="310"/>
      <c r="E41" s="310"/>
      <c r="F41" s="310"/>
      <c r="G41" s="310"/>
      <c r="H41" s="310"/>
      <c r="I41" s="310"/>
      <c r="J41" s="310"/>
      <c r="K41" s="310"/>
    </row>
  </sheetData>
  <mergeCells count="2">
    <mergeCell ref="B2:C2"/>
    <mergeCell ref="B3:G3"/>
  </mergeCells>
  <drawing r:id="rId1"/>
</worksheet>
</file>